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ederationuniversity-my.sharepoint.com/personal/bm_long_federation_edu_au/Documents/Research/Environmental Chemistry/PPCP Bioaccumilation/Marine Pharma Paper/FigShare Data/"/>
    </mc:Choice>
  </mc:AlternateContent>
  <xr:revisionPtr revIDLastSave="277" documentId="11_F25DC773A252ABDACC104812C99963565ADE58EE" xr6:coauthVersionLast="47" xr6:coauthVersionMax="47" xr10:uidLastSave="{4FCA9C38-3948-4DAC-9D3A-55C25AE68A06}"/>
  <bookViews>
    <workbookView xWindow="-120" yWindow="-120" windowWidth="29040" windowHeight="15840" activeTab="3" xr2:uid="{00000000-000D-0000-FFFF-FFFF00000000}"/>
  </bookViews>
  <sheets>
    <sheet name="Processed Data" sheetId="1" r:id="rId1"/>
    <sheet name="Raw Data" sheetId="2" r:id="rId2"/>
    <sheet name="Recovery Data" sheetId="4" r:id="rId3"/>
    <sheet name="Calibration Curves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4" l="1"/>
  <c r="A32" i="4"/>
  <c r="B28" i="4"/>
  <c r="A28" i="4"/>
  <c r="J81" i="2" l="1"/>
  <c r="I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5" i="2"/>
  <c r="I65" i="2"/>
  <c r="H65" i="2"/>
  <c r="J64" i="2"/>
  <c r="I64" i="2"/>
  <c r="H64" i="2"/>
  <c r="J59" i="2"/>
  <c r="I59" i="2"/>
  <c r="H59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J43" i="2"/>
  <c r="I43" i="2"/>
  <c r="J42" i="2"/>
  <c r="I42" i="2"/>
  <c r="J41" i="2"/>
  <c r="I41" i="2"/>
  <c r="I38" i="2"/>
  <c r="I37" i="2"/>
  <c r="I36" i="2"/>
  <c r="J35" i="2"/>
  <c r="I35" i="2"/>
  <c r="J34" i="2"/>
  <c r="I34" i="2"/>
  <c r="H34" i="2"/>
  <c r="J33" i="2"/>
  <c r="I33" i="2"/>
  <c r="I32" i="2"/>
  <c r="J31" i="2"/>
  <c r="J30" i="2"/>
  <c r="H30" i="2"/>
  <c r="I28" i="2"/>
  <c r="I27" i="2"/>
  <c r="I26" i="2"/>
  <c r="H26" i="2"/>
  <c r="I25" i="2"/>
  <c r="H22" i="2"/>
  <c r="J20" i="2"/>
  <c r="I20" i="2"/>
  <c r="H20" i="2"/>
  <c r="J19" i="2"/>
  <c r="I19" i="2"/>
  <c r="H19" i="2"/>
  <c r="J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I10" i="2"/>
  <c r="H10" i="2"/>
  <c r="H9" i="2"/>
  <c r="H8" i="2"/>
  <c r="J7" i="2"/>
  <c r="I7" i="2"/>
  <c r="H7" i="2"/>
  <c r="J6" i="2"/>
  <c r="I6" i="2"/>
  <c r="H6" i="2"/>
  <c r="J5" i="2"/>
  <c r="I5" i="2"/>
  <c r="H5" i="2"/>
  <c r="J4" i="2"/>
  <c r="I4" i="2"/>
  <c r="H4" i="2"/>
  <c r="J3" i="2"/>
  <c r="I3" i="2"/>
  <c r="H3" i="2"/>
</calcChain>
</file>

<file path=xl/sharedStrings.xml><?xml version="1.0" encoding="utf-8"?>
<sst xmlns="http://schemas.openxmlformats.org/spreadsheetml/2006/main" count="323" uniqueCount="103">
  <si>
    <t>Description</t>
  </si>
  <si>
    <t>Carbamazepine</t>
  </si>
  <si>
    <t>Tramadol</t>
  </si>
  <si>
    <t>Venlafaxine</t>
  </si>
  <si>
    <t>TRBd</t>
  </si>
  <si>
    <t>TRBe</t>
  </si>
  <si>
    <t>TRBf</t>
  </si>
  <si>
    <t>TRBH</t>
  </si>
  <si>
    <t>TRBI</t>
  </si>
  <si>
    <t>TRBJ</t>
  </si>
  <si>
    <t>TRBa</t>
  </si>
  <si>
    <t>TRBb</t>
  </si>
  <si>
    <t>TRBc</t>
  </si>
  <si>
    <t>STCa</t>
  </si>
  <si>
    <t>STCb</t>
  </si>
  <si>
    <t>STCc</t>
  </si>
  <si>
    <t>STC50/1</t>
  </si>
  <si>
    <t>STC50/2</t>
  </si>
  <si>
    <t>STC50/3</t>
  </si>
  <si>
    <t>STCd</t>
  </si>
  <si>
    <t>Hormosira banksii collected at Urquhart Beach</t>
  </si>
  <si>
    <t>UQBa</t>
  </si>
  <si>
    <t>UQBb</t>
  </si>
  <si>
    <t>UQBc</t>
  </si>
  <si>
    <t>Cystosphora sp. Collected at Uquhart Beach</t>
  </si>
  <si>
    <t>UQBR1</t>
  </si>
  <si>
    <t>UQBR2</t>
  </si>
  <si>
    <t>UQBR3</t>
  </si>
  <si>
    <t>Amphibolis antarctica (seagrass) collected at Urquhart Beach</t>
  </si>
  <si>
    <t>UQBR1a</t>
  </si>
  <si>
    <t>UQBR2a</t>
  </si>
  <si>
    <t>Hormosira banksii collected at Breamlea</t>
  </si>
  <si>
    <t>Codium spp. Collected at Breamlea</t>
  </si>
  <si>
    <t>Caulocystis sp. Collected at Breamlea</t>
  </si>
  <si>
    <t>Hormosira banksii collected at Lorne</t>
  </si>
  <si>
    <t>Cystophora sp. Collected at Lorne</t>
  </si>
  <si>
    <t>Sample Code</t>
  </si>
  <si>
    <t>Carbamazepine (ng/g)</t>
  </si>
  <si>
    <t>Tramadol (ng/g)</t>
  </si>
  <si>
    <t>Venlafaxine (ng/g)</t>
  </si>
  <si>
    <t>Benthic Flora Pharmaceutical Concentrations</t>
  </si>
  <si>
    <t>TRBW1</t>
  </si>
  <si>
    <t>TRBW2</t>
  </si>
  <si>
    <t>TRBW3</t>
  </si>
  <si>
    <t>UQBW1</t>
  </si>
  <si>
    <t>UQBW2</t>
  </si>
  <si>
    <t>UQBW3</t>
  </si>
  <si>
    <t>STCW1</t>
  </si>
  <si>
    <t>STCW2</t>
  </si>
  <si>
    <t>STCW3</t>
  </si>
  <si>
    <t>Urquharts Beach Surface Water Sample</t>
  </si>
  <si>
    <t>Breamlea Surface Surface Water Sample</t>
  </si>
  <si>
    <t>Lorne Surface Water Sample</t>
  </si>
  <si>
    <t>Surface Water Pharmaceutical Concentrations</t>
  </si>
  <si>
    <t>BREW1</t>
  </si>
  <si>
    <t>BREW2</t>
  </si>
  <si>
    <t>BREW3</t>
  </si>
  <si>
    <t>LWEW1</t>
  </si>
  <si>
    <t>LWEW2</t>
  </si>
  <si>
    <t>LWEW3</t>
  </si>
  <si>
    <t>Breamlea Waste Water Treatment Plant Effulent</t>
  </si>
  <si>
    <t>Lorne Waste Water Treatment Plant Effulent</t>
  </si>
  <si>
    <t>Waste Water Treatment Plant Effulent Concentrations</t>
  </si>
  <si>
    <t>MRM TIC Response</t>
  </si>
  <si>
    <t>d-Carbamazepine</t>
  </si>
  <si>
    <t>d-Tramadol</t>
  </si>
  <si>
    <t>d-Venlafaxine</t>
  </si>
  <si>
    <t>Carbamazepine Isotope Ratio</t>
  </si>
  <si>
    <t>Tramadol Isotope Ratio</t>
  </si>
  <si>
    <t>Venlafaxine Isotope Ratio</t>
  </si>
  <si>
    <t>n.d.</t>
  </si>
  <si>
    <t>LCBRW1</t>
  </si>
  <si>
    <t>LCBRW2</t>
  </si>
  <si>
    <t>LCBRW3</t>
  </si>
  <si>
    <t>LCWWTPP1</t>
  </si>
  <si>
    <t>LCWWTPP2</t>
  </si>
  <si>
    <t>LCWWTPP3</t>
  </si>
  <si>
    <t>LCBRP1</t>
  </si>
  <si>
    <t>LCBRP2</t>
  </si>
  <si>
    <t>LCBRP3</t>
  </si>
  <si>
    <t>FCSA2</t>
  </si>
  <si>
    <t>FCSA3</t>
  </si>
  <si>
    <t>LCBRA1</t>
  </si>
  <si>
    <t>LCBRA2</t>
  </si>
  <si>
    <t>LCBRA3</t>
  </si>
  <si>
    <t>LCBRPF</t>
  </si>
  <si>
    <t>LCWWTPPY</t>
  </si>
  <si>
    <t xml:space="preserve"> </t>
  </si>
  <si>
    <t>UQBd</t>
  </si>
  <si>
    <t>Standard Detector Response - 6/22/2021 First run of std - Flora Samples</t>
  </si>
  <si>
    <t>Standard Detector Response - 6/24/2021 - Water Samples</t>
  </si>
  <si>
    <t>STD (ng/mL)</t>
  </si>
  <si>
    <t>Standard Curve Run no. 1 - Directly before new recoveries - Peak areas</t>
  </si>
  <si>
    <t>842454*</t>
  </si>
  <si>
    <t>* Treated as outlier</t>
  </si>
  <si>
    <t>C18-1</t>
  </si>
  <si>
    <t>C18-2</t>
  </si>
  <si>
    <t>C18-3</t>
  </si>
  <si>
    <t>Percentage of Pharmaceuticals</t>
  </si>
  <si>
    <t>Standard Error of Pharmaceuticals recoveries (%)</t>
  </si>
  <si>
    <t>Recovered Mass of Pharmaceuticals</t>
  </si>
  <si>
    <t>Average Percentage Recovery</t>
  </si>
  <si>
    <t>Sample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</si>
</sst>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70" formatCode="0.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164" fontId="0" fillId="0" borderId="0" xfId="0" applyNumberFormat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4" xfId="0" applyBorder="1"/>
    <xf numFmtId="0" fontId="0" fillId="0" borderId="7" xfId="0" applyBorder="1"/>
    <xf numFmtId="0" fontId="0" fillId="0" borderId="0" xfId="0" applyBorder="1"/>
    <xf numFmtId="164" fontId="0" fillId="0" borderId="0" xfId="0" applyNumberFormat="1" applyBorder="1"/>
    <xf numFmtId="0" fontId="0" fillId="0" borderId="10" xfId="0" applyBorder="1"/>
    <xf numFmtId="0" fontId="2" fillId="0" borderId="12" xfId="0" applyFon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0" fontId="2" fillId="0" borderId="13" xfId="0" applyFont="1" applyBorder="1"/>
    <xf numFmtId="0" fontId="2" fillId="0" borderId="14" xfId="0" applyFont="1" applyBorder="1"/>
    <xf numFmtId="0" fontId="0" fillId="0" borderId="3" xfId="0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7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5" xfId="0" applyFill="1" applyBorder="1" applyAlignment="1">
      <alignment horizontal="right"/>
    </xf>
    <xf numFmtId="170" fontId="0" fillId="0" borderId="3" xfId="0" applyNumberFormat="1" applyBorder="1"/>
    <xf numFmtId="170" fontId="0" fillId="0" borderId="4" xfId="0" applyNumberFormat="1" applyBorder="1"/>
    <xf numFmtId="170" fontId="0" fillId="0" borderId="0" xfId="0" applyNumberFormat="1" applyBorder="1"/>
    <xf numFmtId="170" fontId="0" fillId="0" borderId="7" xfId="0" applyNumberFormat="1" applyBorder="1"/>
    <xf numFmtId="170" fontId="0" fillId="0" borderId="10" xfId="0" applyNumberFormat="1" applyBorder="1"/>
    <xf numFmtId="170" fontId="0" fillId="0" borderId="11" xfId="0" applyNumberFormat="1" applyBorder="1"/>
    <xf numFmtId="10" fontId="0" fillId="0" borderId="3" xfId="1" applyNumberFormat="1" applyFont="1" applyBorder="1"/>
    <xf numFmtId="10" fontId="0" fillId="0" borderId="4" xfId="1" applyNumberFormat="1" applyFont="1" applyBorder="1"/>
    <xf numFmtId="10" fontId="0" fillId="0" borderId="0" xfId="1" applyNumberFormat="1" applyFont="1" applyBorder="1"/>
    <xf numFmtId="10" fontId="0" fillId="0" borderId="7" xfId="1" applyNumberFormat="1" applyFont="1" applyBorder="1"/>
    <xf numFmtId="10" fontId="0" fillId="0" borderId="10" xfId="1" applyNumberFormat="1" applyFont="1" applyBorder="1"/>
    <xf numFmtId="10" fontId="0" fillId="0" borderId="11" xfId="1" applyNumberFormat="1" applyFont="1" applyBorder="1"/>
    <xf numFmtId="10" fontId="0" fillId="0" borderId="8" xfId="0" applyNumberFormat="1" applyBorder="1"/>
    <xf numFmtId="10" fontId="0" fillId="0" borderId="11" xfId="0" applyNumberFormat="1" applyBorder="1"/>
    <xf numFmtId="10" fontId="0" fillId="0" borderId="13" xfId="1" applyNumberFormat="1" applyFont="1" applyBorder="1"/>
    <xf numFmtId="10" fontId="0" fillId="0" borderId="15" xfId="1" applyNumberFormat="1" applyFont="1" applyBorder="1"/>
  </cellXfs>
  <cellStyles count="2">
    <cellStyle name="Normal" xfId="0" builtinId="0"/>
    <cellStyle name="Percent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190499</xdr:rowOff>
    </xdr:from>
    <xdr:to>
      <xdr:col>15</xdr:col>
      <xdr:colOff>569755</xdr:colOff>
      <xdr:row>14</xdr:row>
      <xdr:rowOff>66674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3A78ED6-57A6-4B56-B20A-430459285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380999"/>
          <a:ext cx="4227355" cy="2390775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14</xdr:row>
      <xdr:rowOff>114300</xdr:rowOff>
    </xdr:from>
    <xdr:to>
      <xdr:col>15</xdr:col>
      <xdr:colOff>595109</xdr:colOff>
      <xdr:row>27</xdr:row>
      <xdr:rowOff>40219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8AD1C63-9B59-4CA0-992F-88DECC27C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2819400"/>
          <a:ext cx="4243184" cy="24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24</xdr:col>
      <xdr:colOff>318235</xdr:colOff>
      <xdr:row>32</xdr:row>
      <xdr:rowOff>107185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A5AC2B70-2611-46A5-AFCC-F3AD881C9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14339035" cy="58221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m_long_federation_edu_au/Documents/Research/Honors/Sam%20H/Lake%20colac%20and%20Ocean%20data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ector Response"/>
      <sheetName val="Calibration curves"/>
      <sheetName val="BSTP Data"/>
      <sheetName val="Concentrations"/>
      <sheetName val="Stats on Total Pharma Marine"/>
      <sheetName val="Stats on Benthic Pharma"/>
      <sheetName val="Ben Graph Processing #2"/>
      <sheetName val="Flora Characterisation"/>
      <sheetName val="Qualitative data"/>
      <sheetName val="Ben Processing  OUTDATED"/>
    </sheetNames>
    <sheetDataSet>
      <sheetData sheetId="0">
        <row r="61">
          <cell r="B61" t="str">
            <v>Carbamazepine</v>
          </cell>
          <cell r="D61" t="str">
            <v>Tramadol</v>
          </cell>
          <cell r="F61" t="str">
            <v>Venlafaxine</v>
          </cell>
        </row>
        <row r="62">
          <cell r="A62">
            <v>0</v>
          </cell>
          <cell r="J62" t="e">
            <v>#DIV/0!</v>
          </cell>
        </row>
        <row r="63">
          <cell r="A63">
            <v>0.05</v>
          </cell>
          <cell r="H63">
            <v>4.750488874192574E-3</v>
          </cell>
          <cell r="I63">
            <v>3.4198577064230695E-3</v>
          </cell>
          <cell r="J63">
            <v>3.7588174285477479E-3</v>
          </cell>
        </row>
        <row r="64">
          <cell r="A64">
            <v>0.1</v>
          </cell>
          <cell r="H64">
            <v>1.034775444990888E-2</v>
          </cell>
          <cell r="I64">
            <v>6.6863655237869258E-3</v>
          </cell>
          <cell r="J64">
            <v>5.3788068607658369E-3</v>
          </cell>
        </row>
        <row r="65">
          <cell r="A65">
            <v>0.5</v>
          </cell>
          <cell r="H65">
            <v>5.2882149341379879E-2</v>
          </cell>
          <cell r="I65">
            <v>4.1121786475406936E-2</v>
          </cell>
          <cell r="J65">
            <v>3.4707382677134038E-2</v>
          </cell>
        </row>
        <row r="66">
          <cell r="A66">
            <v>1</v>
          </cell>
          <cell r="H66">
            <v>0.10876225721967449</v>
          </cell>
          <cell r="I66">
            <v>6.8016878569298236E-2</v>
          </cell>
          <cell r="J66">
            <v>7.623856167449948E-2</v>
          </cell>
        </row>
        <row r="67">
          <cell r="A67">
            <v>5</v>
          </cell>
          <cell r="H67">
            <v>0.49334629749179176</v>
          </cell>
          <cell r="I67">
            <v>0.40732722452751224</v>
          </cell>
          <cell r="J67">
            <v>0.38777629605278091</v>
          </cell>
        </row>
        <row r="68">
          <cell r="A68">
            <v>10</v>
          </cell>
          <cell r="J68">
            <v>0.82794979321235818</v>
          </cell>
        </row>
        <row r="69">
          <cell r="A69">
            <v>50</v>
          </cell>
          <cell r="J69">
            <v>4.0065155775119239</v>
          </cell>
        </row>
        <row r="73">
          <cell r="I73" t="str">
            <v>TRA</v>
          </cell>
          <cell r="J73" t="str">
            <v>VEN</v>
          </cell>
        </row>
        <row r="74">
          <cell r="A74">
            <v>0</v>
          </cell>
          <cell r="J74">
            <v>0</v>
          </cell>
        </row>
        <row r="75">
          <cell r="A75">
            <v>0.05</v>
          </cell>
          <cell r="H75">
            <v>4.6098377058769319E-3</v>
          </cell>
          <cell r="I75">
            <v>5.2354467588841694E-3</v>
          </cell>
          <cell r="J75">
            <v>2.5192574252979548E-3</v>
          </cell>
        </row>
        <row r="76">
          <cell r="A76">
            <v>0.1</v>
          </cell>
          <cell r="H76">
            <v>9.0670702273942944E-3</v>
          </cell>
          <cell r="I76">
            <v>7.1852207442278208E-3</v>
          </cell>
          <cell r="J76">
            <v>4.3678447930144753E-3</v>
          </cell>
        </row>
        <row r="77">
          <cell r="A77">
            <v>0.5</v>
          </cell>
          <cell r="H77">
            <v>5.5912166256196667E-2</v>
          </cell>
          <cell r="I77">
            <v>3.3700571154900279E-2</v>
          </cell>
          <cell r="J77">
            <v>4.0757068834321744E-2</v>
          </cell>
        </row>
        <row r="78">
          <cell r="A78">
            <v>1</v>
          </cell>
          <cell r="H78">
            <v>0.11563001710999389</v>
          </cell>
          <cell r="I78">
            <v>8.5977279786162694E-2</v>
          </cell>
          <cell r="J78">
            <v>8.5779382569650786E-2</v>
          </cell>
        </row>
        <row r="79">
          <cell r="A79">
            <v>5</v>
          </cell>
          <cell r="H79">
            <v>0.56408374258921579</v>
          </cell>
          <cell r="I79">
            <v>0.39268353816632356</v>
          </cell>
          <cell r="J79">
            <v>0.42748350534654284</v>
          </cell>
        </row>
        <row r="80">
          <cell r="A80">
            <v>10</v>
          </cell>
          <cell r="J80">
            <v>0.88023831209682724</v>
          </cell>
        </row>
        <row r="81">
          <cell r="A81">
            <v>50</v>
          </cell>
          <cell r="J81">
            <v>4.3425370085785984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0"/>
  <sheetViews>
    <sheetView topLeftCell="A10" workbookViewId="0">
      <selection activeCell="D35" sqref="D35"/>
    </sheetView>
  </sheetViews>
  <sheetFormatPr defaultRowHeight="15" x14ac:dyDescent="0.25"/>
  <cols>
    <col min="1" max="1" width="62.5703125" bestFit="1" customWidth="1"/>
    <col min="2" max="2" width="12.5703125" bestFit="1" customWidth="1"/>
    <col min="3" max="3" width="20.85546875" bestFit="1" customWidth="1"/>
    <col min="4" max="4" width="15.28515625" bestFit="1" customWidth="1"/>
    <col min="5" max="5" width="17.85546875" bestFit="1" customWidth="1"/>
  </cols>
  <sheetData>
    <row r="2" spans="1:5" ht="15.75" thickBot="1" x14ac:dyDescent="0.3">
      <c r="A2" s="1" t="s">
        <v>62</v>
      </c>
    </row>
    <row r="3" spans="1:5" ht="15.75" thickBot="1" x14ac:dyDescent="0.3">
      <c r="A3" s="19" t="s">
        <v>0</v>
      </c>
      <c r="B3" s="19" t="s">
        <v>36</v>
      </c>
      <c r="C3" s="19" t="s">
        <v>37</v>
      </c>
      <c r="D3" s="19" t="s">
        <v>38</v>
      </c>
      <c r="E3" s="19" t="s">
        <v>39</v>
      </c>
    </row>
    <row r="4" spans="1:5" x14ac:dyDescent="0.25">
      <c r="A4" s="2" t="s">
        <v>60</v>
      </c>
      <c r="B4" s="25" t="s">
        <v>54</v>
      </c>
      <c r="C4" s="26">
        <v>892.83810072771814</v>
      </c>
      <c r="D4" s="26">
        <v>524.92869366799766</v>
      </c>
      <c r="E4" s="27">
        <v>597.5511793773278</v>
      </c>
    </row>
    <row r="5" spans="1:5" x14ac:dyDescent="0.25">
      <c r="A5" s="6" t="s">
        <v>60</v>
      </c>
      <c r="B5" s="16" t="s">
        <v>55</v>
      </c>
      <c r="C5" s="28">
        <v>881.86108509258588</v>
      </c>
      <c r="D5" s="28">
        <v>359.20136908157446</v>
      </c>
      <c r="E5" s="29">
        <v>490.06840145079241</v>
      </c>
    </row>
    <row r="6" spans="1:5" ht="15.75" thickBot="1" x14ac:dyDescent="0.3">
      <c r="A6" s="10" t="s">
        <v>60</v>
      </c>
      <c r="B6" s="18" t="s">
        <v>56</v>
      </c>
      <c r="C6" s="30">
        <v>806.63952734346844</v>
      </c>
      <c r="D6" s="30">
        <v>482.665906065792</v>
      </c>
      <c r="E6" s="31">
        <v>590.77432389669195</v>
      </c>
    </row>
    <row r="7" spans="1:5" x14ac:dyDescent="0.25">
      <c r="A7" s="2" t="s">
        <v>61</v>
      </c>
      <c r="B7" s="25" t="s">
        <v>57</v>
      </c>
      <c r="C7" s="26">
        <v>425.47013473593199</v>
      </c>
      <c r="D7" s="26">
        <v>413.56911960448758</v>
      </c>
      <c r="E7" s="27">
        <v>441.32080523843138</v>
      </c>
    </row>
    <row r="8" spans="1:5" x14ac:dyDescent="0.25">
      <c r="A8" s="6" t="s">
        <v>61</v>
      </c>
      <c r="B8" s="16" t="s">
        <v>58</v>
      </c>
      <c r="C8" s="28">
        <v>453.77909071258733</v>
      </c>
      <c r="D8" s="28">
        <v>426.56398554858333</v>
      </c>
      <c r="E8" s="29">
        <v>466.39322314451937</v>
      </c>
    </row>
    <row r="9" spans="1:5" ht="15.75" thickBot="1" x14ac:dyDescent="0.3">
      <c r="A9" s="10" t="s">
        <v>61</v>
      </c>
      <c r="B9" s="18" t="s">
        <v>59</v>
      </c>
      <c r="C9" s="30">
        <v>440.26226673391454</v>
      </c>
      <c r="D9" s="30">
        <v>702.74957216200801</v>
      </c>
      <c r="E9" s="31">
        <v>558.88853728000777</v>
      </c>
    </row>
    <row r="12" spans="1:5" ht="15.75" thickBot="1" x14ac:dyDescent="0.3">
      <c r="A12" s="1" t="s">
        <v>53</v>
      </c>
    </row>
    <row r="13" spans="1:5" ht="15.75" thickBot="1" x14ac:dyDescent="0.3">
      <c r="A13" s="19" t="s">
        <v>0</v>
      </c>
      <c r="B13" s="19" t="s">
        <v>36</v>
      </c>
      <c r="C13" s="19" t="s">
        <v>37</v>
      </c>
      <c r="D13" s="19" t="s">
        <v>38</v>
      </c>
      <c r="E13" s="19" t="s">
        <v>39</v>
      </c>
    </row>
    <row r="14" spans="1:5" x14ac:dyDescent="0.25">
      <c r="A14" s="6" t="s">
        <v>51</v>
      </c>
      <c r="B14" s="3" t="s">
        <v>41</v>
      </c>
      <c r="C14" s="20">
        <v>0.15057265883187876</v>
      </c>
      <c r="D14" s="4">
        <v>2.0487181060532582</v>
      </c>
      <c r="E14" s="5">
        <v>1.440689963509306</v>
      </c>
    </row>
    <row r="15" spans="1:5" x14ac:dyDescent="0.25">
      <c r="A15" s="6" t="s">
        <v>51</v>
      </c>
      <c r="B15" s="7" t="s">
        <v>42</v>
      </c>
      <c r="C15" s="21">
        <v>0.24138741235333214</v>
      </c>
      <c r="D15" s="17">
        <v>1.4264003236352105</v>
      </c>
      <c r="E15" s="9">
        <v>1.1414607107884087</v>
      </c>
    </row>
    <row r="16" spans="1:5" ht="15.75" thickBot="1" x14ac:dyDescent="0.3">
      <c r="A16" s="6" t="s">
        <v>51</v>
      </c>
      <c r="B16" s="7" t="s">
        <v>43</v>
      </c>
      <c r="C16" s="21">
        <v>0.5029186555908276</v>
      </c>
      <c r="D16" s="17">
        <v>0.89824778737357014</v>
      </c>
      <c r="E16" s="9">
        <v>0.88574349149429943</v>
      </c>
    </row>
    <row r="17" spans="1:5" x14ac:dyDescent="0.25">
      <c r="A17" s="2" t="s">
        <v>50</v>
      </c>
      <c r="B17" s="3" t="s">
        <v>44</v>
      </c>
      <c r="C17" s="20">
        <v>0.98654509591115724</v>
      </c>
      <c r="D17" s="4">
        <v>5.7235633942448096</v>
      </c>
      <c r="E17" s="5">
        <v>0.93453031090655281</v>
      </c>
    </row>
    <row r="18" spans="1:5" x14ac:dyDescent="0.25">
      <c r="A18" s="6" t="s">
        <v>50</v>
      </c>
      <c r="B18" s="7" t="s">
        <v>45</v>
      </c>
      <c r="C18" s="21">
        <v>0.46436920269958021</v>
      </c>
      <c r="D18" s="17">
        <v>3.6751125306518744</v>
      </c>
      <c r="E18" s="9">
        <v>0.52273773678832425</v>
      </c>
    </row>
    <row r="19" spans="1:5" ht="15.75" thickBot="1" x14ac:dyDescent="0.3">
      <c r="A19" s="10" t="s">
        <v>50</v>
      </c>
      <c r="B19" s="11" t="s">
        <v>46</v>
      </c>
      <c r="C19" s="22">
        <v>0.14844474225494741</v>
      </c>
      <c r="D19" s="12">
        <v>0</v>
      </c>
      <c r="E19" s="13">
        <v>0</v>
      </c>
    </row>
    <row r="20" spans="1:5" x14ac:dyDescent="0.25">
      <c r="A20" s="6" t="s">
        <v>52</v>
      </c>
      <c r="B20" s="7" t="s">
        <v>47</v>
      </c>
      <c r="C20" s="21">
        <v>8.9029664964384581E-2</v>
      </c>
      <c r="D20" s="17">
        <v>0</v>
      </c>
      <c r="E20" s="9">
        <v>0</v>
      </c>
    </row>
    <row r="21" spans="1:5" x14ac:dyDescent="0.25">
      <c r="A21" s="6" t="s">
        <v>52</v>
      </c>
      <c r="B21" s="7" t="s">
        <v>48</v>
      </c>
      <c r="C21" s="21">
        <v>0.20327009067927221</v>
      </c>
      <c r="D21" s="17">
        <v>0.95358312267369327</v>
      </c>
      <c r="E21" s="9">
        <v>0</v>
      </c>
    </row>
    <row r="22" spans="1:5" ht="15.75" thickBot="1" x14ac:dyDescent="0.3">
      <c r="A22" s="10" t="s">
        <v>52</v>
      </c>
      <c r="B22" s="11" t="s">
        <v>49</v>
      </c>
      <c r="C22" s="22">
        <v>0.2970518218585621</v>
      </c>
      <c r="D22" s="12">
        <v>1.7550070350445619</v>
      </c>
      <c r="E22" s="13">
        <v>0.78063490278821923</v>
      </c>
    </row>
    <row r="23" spans="1:5" x14ac:dyDescent="0.25">
      <c r="A23" s="16"/>
      <c r="B23" s="16"/>
      <c r="C23" s="17"/>
      <c r="D23" s="17"/>
      <c r="E23" s="17"/>
    </row>
    <row r="25" spans="1:5" ht="15.75" thickBot="1" x14ac:dyDescent="0.3">
      <c r="A25" s="1" t="s">
        <v>40</v>
      </c>
    </row>
    <row r="26" spans="1:5" ht="15.75" thickBot="1" x14ac:dyDescent="0.3">
      <c r="A26" s="23" t="s">
        <v>0</v>
      </c>
      <c r="B26" s="19" t="s">
        <v>36</v>
      </c>
      <c r="C26" s="19" t="s">
        <v>37</v>
      </c>
      <c r="D26" s="24" t="s">
        <v>38</v>
      </c>
      <c r="E26" s="19" t="s">
        <v>39</v>
      </c>
    </row>
    <row r="27" spans="1:5" x14ac:dyDescent="0.25">
      <c r="A27" s="3" t="s">
        <v>31</v>
      </c>
      <c r="B27" s="14" t="s">
        <v>4</v>
      </c>
      <c r="C27" s="4">
        <v>0</v>
      </c>
      <c r="D27" s="4">
        <v>28.755193509639987</v>
      </c>
      <c r="E27" s="5">
        <v>15.551343122792943</v>
      </c>
    </row>
    <row r="28" spans="1:5" x14ac:dyDescent="0.25">
      <c r="A28" s="7" t="s">
        <v>31</v>
      </c>
      <c r="B28" s="15" t="s">
        <v>5</v>
      </c>
      <c r="C28" s="8">
        <v>3.0949284287373571</v>
      </c>
      <c r="D28" s="8">
        <v>34.667543708763652</v>
      </c>
      <c r="E28" s="9">
        <v>16.457150699321843</v>
      </c>
    </row>
    <row r="29" spans="1:5" x14ac:dyDescent="0.25">
      <c r="A29" s="7" t="s">
        <v>31</v>
      </c>
      <c r="B29" s="15" t="s">
        <v>6</v>
      </c>
      <c r="C29" s="8">
        <v>0</v>
      </c>
      <c r="D29" s="8">
        <v>14.382513294543738</v>
      </c>
      <c r="E29" s="9">
        <v>8.2635467671581164</v>
      </c>
    </row>
    <row r="30" spans="1:5" x14ac:dyDescent="0.25">
      <c r="A30" s="7" t="s">
        <v>32</v>
      </c>
      <c r="B30" s="15" t="s">
        <v>7</v>
      </c>
      <c r="C30" s="8">
        <v>2.9980060585056676</v>
      </c>
      <c r="D30" s="8">
        <v>0</v>
      </c>
      <c r="E30" s="9">
        <v>0</v>
      </c>
    </row>
    <row r="31" spans="1:5" x14ac:dyDescent="0.25">
      <c r="A31" s="7" t="s">
        <v>32</v>
      </c>
      <c r="B31" s="15" t="s">
        <v>8</v>
      </c>
      <c r="C31" s="8">
        <v>0</v>
      </c>
      <c r="D31" s="8">
        <v>0</v>
      </c>
      <c r="E31" s="9">
        <v>0</v>
      </c>
    </row>
    <row r="32" spans="1:5" x14ac:dyDescent="0.25">
      <c r="A32" s="7" t="s">
        <v>32</v>
      </c>
      <c r="B32" s="15" t="s">
        <v>9</v>
      </c>
      <c r="C32" s="8">
        <v>0</v>
      </c>
      <c r="D32" s="8">
        <v>0</v>
      </c>
      <c r="E32" s="9">
        <v>0</v>
      </c>
    </row>
    <row r="33" spans="1:5" x14ac:dyDescent="0.25">
      <c r="A33" s="7" t="s">
        <v>33</v>
      </c>
      <c r="B33" s="15" t="s">
        <v>10</v>
      </c>
      <c r="C33" s="8">
        <v>1.3342585609397946</v>
      </c>
      <c r="D33" s="8">
        <v>0</v>
      </c>
      <c r="E33" s="9">
        <v>17.300277371042647</v>
      </c>
    </row>
    <row r="34" spans="1:5" x14ac:dyDescent="0.25">
      <c r="A34" s="7" t="s">
        <v>33</v>
      </c>
      <c r="B34" s="15" t="s">
        <v>11</v>
      </c>
      <c r="C34" s="8">
        <v>0</v>
      </c>
      <c r="D34" s="8">
        <v>0</v>
      </c>
      <c r="E34" s="9">
        <v>14.277833238755704</v>
      </c>
    </row>
    <row r="35" spans="1:5" ht="15.75" thickBot="1" x14ac:dyDescent="0.3">
      <c r="A35" s="11" t="s">
        <v>33</v>
      </c>
      <c r="B35" s="15" t="s">
        <v>12</v>
      </c>
      <c r="C35" s="8">
        <v>0</v>
      </c>
      <c r="D35" s="8">
        <v>16.876494478246805</v>
      </c>
      <c r="E35" s="9">
        <v>0</v>
      </c>
    </row>
    <row r="36" spans="1:5" x14ac:dyDescent="0.25">
      <c r="A36" s="6" t="s">
        <v>34</v>
      </c>
      <c r="B36" s="3" t="s">
        <v>13</v>
      </c>
      <c r="C36" s="4">
        <v>0</v>
      </c>
      <c r="D36" s="4">
        <v>0</v>
      </c>
      <c r="E36" s="5">
        <v>0</v>
      </c>
    </row>
    <row r="37" spans="1:5" x14ac:dyDescent="0.25">
      <c r="A37" s="6" t="s">
        <v>34</v>
      </c>
      <c r="B37" s="7" t="s">
        <v>14</v>
      </c>
      <c r="C37" s="8">
        <v>0</v>
      </c>
      <c r="D37" s="8">
        <v>0</v>
      </c>
      <c r="E37" s="9">
        <v>0</v>
      </c>
    </row>
    <row r="38" spans="1:5" x14ac:dyDescent="0.25">
      <c r="A38" s="6" t="s">
        <v>34</v>
      </c>
      <c r="B38" s="7" t="s">
        <v>15</v>
      </c>
      <c r="C38" s="8">
        <v>0</v>
      </c>
      <c r="D38" s="8">
        <v>6.2134126925736295</v>
      </c>
      <c r="E38" s="9">
        <v>4.4432030110637157</v>
      </c>
    </row>
    <row r="39" spans="1:5" x14ac:dyDescent="0.25">
      <c r="A39" s="6" t="s">
        <v>34</v>
      </c>
      <c r="B39" s="7" t="s">
        <v>16</v>
      </c>
      <c r="C39" s="8">
        <v>0</v>
      </c>
      <c r="D39" s="8">
        <v>6.622417083131003</v>
      </c>
      <c r="E39" s="9">
        <v>2.1453698486429693</v>
      </c>
    </row>
    <row r="40" spans="1:5" x14ac:dyDescent="0.25">
      <c r="A40" s="6" t="s">
        <v>34</v>
      </c>
      <c r="B40" s="7" t="s">
        <v>17</v>
      </c>
      <c r="C40" s="8">
        <v>0</v>
      </c>
      <c r="D40" s="8">
        <v>10.430792853353724</v>
      </c>
      <c r="E40" s="9">
        <v>3.3314679089614954</v>
      </c>
    </row>
    <row r="41" spans="1:5" x14ac:dyDescent="0.25">
      <c r="A41" s="6" t="s">
        <v>34</v>
      </c>
      <c r="B41" s="7" t="s">
        <v>18</v>
      </c>
      <c r="C41" s="8">
        <v>0</v>
      </c>
      <c r="D41" s="8">
        <v>7.0541921340922586</v>
      </c>
      <c r="E41" s="9">
        <v>3.9825035126643158</v>
      </c>
    </row>
    <row r="42" spans="1:5" ht="15.75" thickBot="1" x14ac:dyDescent="0.3">
      <c r="A42" s="10" t="s">
        <v>35</v>
      </c>
      <c r="B42" s="11" t="s">
        <v>19</v>
      </c>
      <c r="C42" s="12">
        <v>1.5802264489704436</v>
      </c>
      <c r="D42" s="12">
        <v>18.140403825390024</v>
      </c>
      <c r="E42" s="13">
        <v>4.3533352235234011</v>
      </c>
    </row>
    <row r="43" spans="1:5" x14ac:dyDescent="0.25">
      <c r="A43" s="2" t="s">
        <v>20</v>
      </c>
      <c r="B43" s="3" t="s">
        <v>21</v>
      </c>
      <c r="C43" s="4">
        <v>0</v>
      </c>
      <c r="D43" s="4">
        <v>8.6402401980636085</v>
      </c>
      <c r="E43" s="5">
        <v>0</v>
      </c>
    </row>
    <row r="44" spans="1:5" x14ac:dyDescent="0.25">
      <c r="A44" s="6" t="s">
        <v>20</v>
      </c>
      <c r="B44" s="7" t="s">
        <v>22</v>
      </c>
      <c r="C44" s="8">
        <v>0</v>
      </c>
      <c r="D44" s="8">
        <v>6.3163346110098697</v>
      </c>
      <c r="E44" s="9">
        <v>0</v>
      </c>
    </row>
    <row r="45" spans="1:5" x14ac:dyDescent="0.25">
      <c r="A45" s="6" t="s">
        <v>20</v>
      </c>
      <c r="B45" s="7" t="s">
        <v>23</v>
      </c>
      <c r="C45" s="8">
        <v>0</v>
      </c>
      <c r="D45" s="8">
        <v>7.0962660339556054</v>
      </c>
      <c r="E45" s="9">
        <v>0</v>
      </c>
    </row>
    <row r="46" spans="1:5" x14ac:dyDescent="0.25">
      <c r="A46" s="6" t="s">
        <v>24</v>
      </c>
      <c r="B46" s="7" t="s">
        <v>25</v>
      </c>
      <c r="C46" s="8">
        <v>0</v>
      </c>
      <c r="D46" s="8">
        <v>7.9940740244659683</v>
      </c>
      <c r="E46" s="9">
        <v>0</v>
      </c>
    </row>
    <row r="47" spans="1:5" x14ac:dyDescent="0.25">
      <c r="A47" s="6" t="s">
        <v>24</v>
      </c>
      <c r="B47" s="7" t="s">
        <v>26</v>
      </c>
      <c r="C47" s="8">
        <v>1.1762083457321542</v>
      </c>
      <c r="D47" s="8">
        <v>6.759729554631086</v>
      </c>
      <c r="E47" s="9">
        <v>0</v>
      </c>
    </row>
    <row r="48" spans="1:5" x14ac:dyDescent="0.25">
      <c r="A48" s="6" t="s">
        <v>24</v>
      </c>
      <c r="B48" s="7" t="s">
        <v>27</v>
      </c>
      <c r="C48" s="8">
        <v>0</v>
      </c>
      <c r="D48" s="8">
        <v>4.3984388211502345</v>
      </c>
      <c r="E48" s="9">
        <v>0</v>
      </c>
    </row>
    <row r="49" spans="1:5" x14ac:dyDescent="0.25">
      <c r="A49" s="6" t="s">
        <v>28</v>
      </c>
      <c r="B49" s="7" t="s">
        <v>29</v>
      </c>
      <c r="C49" s="8">
        <v>0</v>
      </c>
      <c r="D49" s="8">
        <v>4.838641903952368</v>
      </c>
      <c r="E49" s="9">
        <v>0</v>
      </c>
    </row>
    <row r="50" spans="1:5" ht="15.75" thickBot="1" x14ac:dyDescent="0.3">
      <c r="A50" s="10" t="s">
        <v>28</v>
      </c>
      <c r="B50" s="11" t="s">
        <v>30</v>
      </c>
      <c r="C50" s="12">
        <v>0</v>
      </c>
      <c r="D50" s="12">
        <v>0</v>
      </c>
      <c r="E50" s="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A82D8-CB0F-4895-B130-A1A10648A058}">
  <dimension ref="A1:J81"/>
  <sheetViews>
    <sheetView topLeftCell="A58" workbookViewId="0">
      <selection activeCell="A74" sqref="A74:A81"/>
    </sheetView>
  </sheetViews>
  <sheetFormatPr defaultRowHeight="15" x14ac:dyDescent="0.25"/>
  <cols>
    <col min="1" max="1" width="14.5703125" customWidth="1"/>
    <col min="2" max="2" width="14.85546875" bestFit="1" customWidth="1"/>
    <col min="3" max="3" width="16.7109375" bestFit="1" customWidth="1"/>
    <col min="4" max="4" width="9.28515625" bestFit="1" customWidth="1"/>
    <col min="5" max="5" width="11.140625" bestFit="1" customWidth="1"/>
    <col min="6" max="6" width="11.7109375" bestFit="1" customWidth="1"/>
    <col min="7" max="7" width="13.7109375" bestFit="1" customWidth="1"/>
    <col min="8" max="8" width="27.42578125" bestFit="1" customWidth="1"/>
    <col min="9" max="9" width="21.85546875" bestFit="1" customWidth="1"/>
    <col min="10" max="10" width="24.28515625" bestFit="1" customWidth="1"/>
  </cols>
  <sheetData>
    <row r="1" spans="1:10" ht="15.75" thickBot="1" x14ac:dyDescent="0.3">
      <c r="A1" t="s">
        <v>63</v>
      </c>
    </row>
    <row r="2" spans="1:10" ht="15.75" thickBot="1" x14ac:dyDescent="0.3">
      <c r="A2" s="32" t="s">
        <v>36</v>
      </c>
      <c r="B2" s="35" t="s">
        <v>1</v>
      </c>
      <c r="C2" s="36" t="s">
        <v>64</v>
      </c>
      <c r="D2" s="35" t="s">
        <v>2</v>
      </c>
      <c r="E2" s="35" t="s">
        <v>65</v>
      </c>
      <c r="F2" s="35" t="s">
        <v>3</v>
      </c>
      <c r="G2" s="48" t="s">
        <v>66</v>
      </c>
      <c r="H2" s="35" t="s">
        <v>67</v>
      </c>
      <c r="I2" s="35" t="s">
        <v>68</v>
      </c>
      <c r="J2" s="37" t="s">
        <v>69</v>
      </c>
    </row>
    <row r="3" spans="1:10" x14ac:dyDescent="0.25">
      <c r="A3" s="3" t="s">
        <v>41</v>
      </c>
      <c r="B3" s="38">
        <v>476</v>
      </c>
      <c r="C3" s="38">
        <v>396181</v>
      </c>
      <c r="D3" s="38">
        <v>2864</v>
      </c>
      <c r="E3" s="38">
        <v>173545</v>
      </c>
      <c r="F3" s="38">
        <v>6830</v>
      </c>
      <c r="G3" s="38">
        <v>489245</v>
      </c>
      <c r="H3" s="46">
        <f>B3/C3</f>
        <v>1.2014710448002301E-3</v>
      </c>
      <c r="I3" s="38">
        <f>D3/E3</f>
        <v>1.650292431357861E-2</v>
      </c>
      <c r="J3" s="39">
        <f>F3/G3</f>
        <v>1.3960285746405175E-2</v>
      </c>
    </row>
    <row r="4" spans="1:10" x14ac:dyDescent="0.25">
      <c r="A4" s="7" t="s">
        <v>42</v>
      </c>
      <c r="B4" s="38">
        <v>931</v>
      </c>
      <c r="C4" s="38">
        <v>417924</v>
      </c>
      <c r="D4" s="38">
        <v>708</v>
      </c>
      <c r="E4" s="38">
        <v>60974</v>
      </c>
      <c r="F4" s="38">
        <v>3324</v>
      </c>
      <c r="G4" s="38">
        <v>300522</v>
      </c>
      <c r="H4" s="46">
        <f t="shared" ref="H4:H20" si="0">B4/C4</f>
        <v>2.2276777595926531E-3</v>
      </c>
      <c r="I4" s="38">
        <f>D4/E4</f>
        <v>1.1611506543772755E-2</v>
      </c>
      <c r="J4" s="39">
        <f t="shared" ref="J4:J20" si="1">F4/G4</f>
        <v>1.106075428753968E-2</v>
      </c>
    </row>
    <row r="5" spans="1:10" x14ac:dyDescent="0.25">
      <c r="A5" s="7" t="s">
        <v>43</v>
      </c>
      <c r="B5" s="38">
        <v>2137</v>
      </c>
      <c r="C5" s="38">
        <v>412311</v>
      </c>
      <c r="D5" s="38">
        <v>883</v>
      </c>
      <c r="E5" s="38">
        <v>118361</v>
      </c>
      <c r="F5" s="38">
        <v>2642</v>
      </c>
      <c r="G5" s="38">
        <v>307823</v>
      </c>
      <c r="H5" s="46">
        <f t="shared" si="0"/>
        <v>5.1829808081763525E-3</v>
      </c>
      <c r="I5" s="38">
        <f t="shared" ref="I5:I20" si="2">D5/E5</f>
        <v>7.4602276087562622E-3</v>
      </c>
      <c r="J5" s="39">
        <f t="shared" si="1"/>
        <v>8.5828544325797611E-3</v>
      </c>
    </row>
    <row r="6" spans="1:10" x14ac:dyDescent="0.25">
      <c r="A6" s="7" t="s">
        <v>44</v>
      </c>
      <c r="B6" s="38">
        <v>4209</v>
      </c>
      <c r="C6" s="38">
        <v>395287</v>
      </c>
      <c r="D6" s="38">
        <v>2114</v>
      </c>
      <c r="E6" s="38">
        <v>46577</v>
      </c>
      <c r="F6" s="38">
        <v>1632</v>
      </c>
      <c r="G6" s="38">
        <v>180220</v>
      </c>
      <c r="H6" s="46">
        <f t="shared" si="0"/>
        <v>1.0647959583796078E-2</v>
      </c>
      <c r="I6" s="38">
        <f t="shared" si="2"/>
        <v>4.5387208278764198E-2</v>
      </c>
      <c r="J6" s="39">
        <f t="shared" si="1"/>
        <v>9.0555987126844963E-3</v>
      </c>
    </row>
    <row r="7" spans="1:10" x14ac:dyDescent="0.25">
      <c r="A7" s="7" t="s">
        <v>45</v>
      </c>
      <c r="B7" s="38">
        <v>2030</v>
      </c>
      <c r="C7" s="38">
        <v>427605</v>
      </c>
      <c r="D7" s="38">
        <v>3964</v>
      </c>
      <c r="E7" s="38">
        <v>135353</v>
      </c>
      <c r="F7" s="38">
        <v>1800</v>
      </c>
      <c r="G7" s="38">
        <v>355357</v>
      </c>
      <c r="H7" s="46">
        <f t="shared" si="0"/>
        <v>4.7473719905052562E-3</v>
      </c>
      <c r="I7" s="38">
        <f t="shared" si="2"/>
        <v>2.9286384490923734E-2</v>
      </c>
      <c r="J7" s="39">
        <f t="shared" si="1"/>
        <v>5.0653286694788621E-3</v>
      </c>
    </row>
    <row r="8" spans="1:10" x14ac:dyDescent="0.25">
      <c r="A8" s="7" t="s">
        <v>46</v>
      </c>
      <c r="B8" s="38">
        <v>454</v>
      </c>
      <c r="C8" s="38">
        <v>385587</v>
      </c>
      <c r="D8" s="38" t="s">
        <v>70</v>
      </c>
      <c r="E8" s="38">
        <v>41151</v>
      </c>
      <c r="F8" s="38" t="s">
        <v>70</v>
      </c>
      <c r="G8" s="38">
        <v>219420</v>
      </c>
      <c r="H8" s="46">
        <f t="shared" si="0"/>
        <v>1.1774255874809057E-3</v>
      </c>
      <c r="I8" s="38" t="s">
        <v>70</v>
      </c>
      <c r="J8" s="39" t="s">
        <v>70</v>
      </c>
    </row>
    <row r="9" spans="1:10" x14ac:dyDescent="0.25">
      <c r="A9" s="7" t="s">
        <v>47</v>
      </c>
      <c r="B9" s="38">
        <v>204</v>
      </c>
      <c r="C9" s="38">
        <v>403134</v>
      </c>
      <c r="D9" s="38" t="s">
        <v>70</v>
      </c>
      <c r="E9" s="38">
        <v>34119</v>
      </c>
      <c r="F9" s="38" t="s">
        <v>70</v>
      </c>
      <c r="G9" s="38">
        <v>194437</v>
      </c>
      <c r="H9" s="46">
        <f t="shared" si="0"/>
        <v>5.0603521409754574E-4</v>
      </c>
      <c r="I9" s="38" t="s">
        <v>70</v>
      </c>
      <c r="J9" s="39" t="s">
        <v>70</v>
      </c>
    </row>
    <row r="10" spans="1:10" x14ac:dyDescent="0.25">
      <c r="A10" s="7" t="s">
        <v>48</v>
      </c>
      <c r="B10" s="38">
        <v>709</v>
      </c>
      <c r="C10" s="38">
        <v>394557</v>
      </c>
      <c r="D10" s="38">
        <v>682</v>
      </c>
      <c r="E10" s="38">
        <v>86382</v>
      </c>
      <c r="F10" s="38" t="s">
        <v>70</v>
      </c>
      <c r="G10" s="38">
        <v>317614</v>
      </c>
      <c r="H10" s="46">
        <f t="shared" si="0"/>
        <v>1.7969520246757756E-3</v>
      </c>
      <c r="I10" s="38">
        <f t="shared" si="2"/>
        <v>7.8951633442152294E-3</v>
      </c>
      <c r="J10" s="39" t="s">
        <v>70</v>
      </c>
    </row>
    <row r="11" spans="1:10" x14ac:dyDescent="0.25">
      <c r="A11" s="7" t="s">
        <v>49</v>
      </c>
      <c r="B11" s="38">
        <v>1303</v>
      </c>
      <c r="C11" s="38">
        <v>456123</v>
      </c>
      <c r="D11" s="38">
        <v>1203</v>
      </c>
      <c r="E11" s="38">
        <v>84752</v>
      </c>
      <c r="F11" s="38">
        <v>2055</v>
      </c>
      <c r="G11" s="38">
        <v>271669</v>
      </c>
      <c r="H11" s="46">
        <f t="shared" si="0"/>
        <v>2.8566855870017518E-3</v>
      </c>
      <c r="I11" s="38">
        <f t="shared" si="2"/>
        <v>1.4194355295450255E-2</v>
      </c>
      <c r="J11" s="39">
        <f t="shared" si="1"/>
        <v>7.564352208017845E-3</v>
      </c>
    </row>
    <row r="12" spans="1:10" x14ac:dyDescent="0.25">
      <c r="A12" s="7" t="s">
        <v>54</v>
      </c>
      <c r="B12" s="38">
        <v>2241939</v>
      </c>
      <c r="C12" s="38">
        <v>240334</v>
      </c>
      <c r="D12" s="38">
        <v>794962</v>
      </c>
      <c r="E12" s="38">
        <v>29053</v>
      </c>
      <c r="F12" s="38">
        <v>1598070</v>
      </c>
      <c r="G12" s="38">
        <v>125941</v>
      </c>
      <c r="H12" s="46">
        <f t="shared" si="0"/>
        <v>9.3284304343122493</v>
      </c>
      <c r="I12" s="38">
        <f t="shared" si="2"/>
        <v>27.362475475854474</v>
      </c>
      <c r="J12" s="39">
        <f t="shared" si="1"/>
        <v>12.689036929991028</v>
      </c>
    </row>
    <row r="13" spans="1:10" x14ac:dyDescent="0.25">
      <c r="A13" s="7" t="s">
        <v>55</v>
      </c>
      <c r="B13" s="38">
        <v>2105632</v>
      </c>
      <c r="C13" s="38">
        <v>231855</v>
      </c>
      <c r="D13" s="38">
        <v>574976</v>
      </c>
      <c r="E13" s="38">
        <v>16466</v>
      </c>
      <c r="F13" s="38">
        <v>1114420</v>
      </c>
      <c r="G13" s="38">
        <v>62439</v>
      </c>
      <c r="H13" s="46">
        <f t="shared" si="0"/>
        <v>9.0816760475297063</v>
      </c>
      <c r="I13" s="38">
        <f t="shared" si="2"/>
        <v>34.918984574274262</v>
      </c>
      <c r="J13" s="39">
        <f t="shared" si="1"/>
        <v>17.848139784429602</v>
      </c>
    </row>
    <row r="14" spans="1:10" x14ac:dyDescent="0.25">
      <c r="A14" s="7" t="s">
        <v>56</v>
      </c>
      <c r="B14" s="38">
        <v>2114282</v>
      </c>
      <c r="C14" s="38">
        <v>244989</v>
      </c>
      <c r="D14" s="38">
        <v>826288</v>
      </c>
      <c r="E14" s="38">
        <v>20994</v>
      </c>
      <c r="F14" s="38">
        <v>1503840</v>
      </c>
      <c r="G14" s="38">
        <v>75177</v>
      </c>
      <c r="H14" s="46">
        <f t="shared" si="0"/>
        <v>8.6301099233026797</v>
      </c>
      <c r="I14" s="38">
        <f t="shared" si="2"/>
        <v>39.35829284557493</v>
      </c>
      <c r="J14" s="39">
        <f t="shared" si="1"/>
        <v>20.003990582225946</v>
      </c>
    </row>
    <row r="15" spans="1:10" x14ac:dyDescent="0.25">
      <c r="A15" s="7" t="s">
        <v>57</v>
      </c>
      <c r="B15" s="38">
        <v>1120626</v>
      </c>
      <c r="C15" s="38">
        <v>299953</v>
      </c>
      <c r="D15" s="38">
        <v>661152</v>
      </c>
      <c r="E15" s="38">
        <v>48301</v>
      </c>
      <c r="F15" s="38">
        <v>1404490</v>
      </c>
      <c r="G15" s="38">
        <v>132318</v>
      </c>
      <c r="H15" s="46">
        <f t="shared" si="0"/>
        <v>3.7360053074981745</v>
      </c>
      <c r="I15" s="38">
        <f t="shared" si="2"/>
        <v>13.688163806132378</v>
      </c>
      <c r="J15" s="39">
        <f t="shared" si="1"/>
        <v>10.614504451397391</v>
      </c>
    </row>
    <row r="16" spans="1:10" x14ac:dyDescent="0.25">
      <c r="A16" s="7" t="s">
        <v>58</v>
      </c>
      <c r="B16" s="38">
        <v>1312551</v>
      </c>
      <c r="C16" s="38">
        <v>300041</v>
      </c>
      <c r="D16" s="38">
        <v>738600</v>
      </c>
      <c r="E16" s="38">
        <v>58136</v>
      </c>
      <c r="F16" s="38">
        <v>1513129</v>
      </c>
      <c r="G16" s="38">
        <v>136859</v>
      </c>
      <c r="H16" s="46">
        <f t="shared" si="0"/>
        <v>4.3745721418072865</v>
      </c>
      <c r="I16" s="38">
        <f t="shared" si="2"/>
        <v>12.704692445300674</v>
      </c>
      <c r="J16" s="39">
        <f t="shared" si="1"/>
        <v>11.056116148737022</v>
      </c>
    </row>
    <row r="17" spans="1:10" x14ac:dyDescent="0.25">
      <c r="A17" s="7" t="s">
        <v>59</v>
      </c>
      <c r="B17" s="38">
        <v>1158388</v>
      </c>
      <c r="C17" s="38">
        <v>302436</v>
      </c>
      <c r="D17" s="38">
        <v>1368008</v>
      </c>
      <c r="E17" s="38">
        <v>103677</v>
      </c>
      <c r="F17" s="38">
        <v>2098871</v>
      </c>
      <c r="G17" s="38">
        <v>313360</v>
      </c>
      <c r="H17" s="46">
        <f t="shared" si="0"/>
        <v>3.830192172889471</v>
      </c>
      <c r="I17" s="38">
        <f t="shared" si="2"/>
        <v>13.194903401911706</v>
      </c>
      <c r="J17" s="39">
        <f t="shared" si="1"/>
        <v>6.6979544294102631</v>
      </c>
    </row>
    <row r="18" spans="1:10" x14ac:dyDescent="0.25">
      <c r="A18" s="7" t="s">
        <v>71</v>
      </c>
      <c r="B18" s="38">
        <v>96596</v>
      </c>
      <c r="C18" s="38">
        <v>313545</v>
      </c>
      <c r="D18" s="38" t="s">
        <v>70</v>
      </c>
      <c r="E18" s="38">
        <v>58218</v>
      </c>
      <c r="F18" s="38">
        <v>1736</v>
      </c>
      <c r="G18" s="38">
        <v>214741</v>
      </c>
      <c r="H18" s="46">
        <f t="shared" si="0"/>
        <v>0.30807699054362214</v>
      </c>
      <c r="I18" s="38" t="s">
        <v>70</v>
      </c>
      <c r="J18" s="39">
        <f t="shared" si="1"/>
        <v>8.0841571940151163E-3</v>
      </c>
    </row>
    <row r="19" spans="1:10" x14ac:dyDescent="0.25">
      <c r="A19" s="7" t="s">
        <v>72</v>
      </c>
      <c r="B19" s="38">
        <v>104556</v>
      </c>
      <c r="C19" s="38">
        <v>315387</v>
      </c>
      <c r="D19" s="38">
        <v>1205</v>
      </c>
      <c r="E19" s="38">
        <v>47410</v>
      </c>
      <c r="F19" s="38">
        <v>4391</v>
      </c>
      <c r="G19" s="38">
        <v>189397</v>
      </c>
      <c r="H19" s="46">
        <f t="shared" si="0"/>
        <v>0.33151651780193858</v>
      </c>
      <c r="I19" s="38">
        <f t="shared" si="2"/>
        <v>2.5416578780847923E-2</v>
      </c>
      <c r="J19" s="39">
        <f t="shared" si="1"/>
        <v>2.3184105344857629E-2</v>
      </c>
    </row>
    <row r="20" spans="1:10" ht="15.75" thickBot="1" x14ac:dyDescent="0.3">
      <c r="A20" s="11" t="s">
        <v>73</v>
      </c>
      <c r="B20" s="40">
        <v>85039</v>
      </c>
      <c r="C20" s="40">
        <v>296409</v>
      </c>
      <c r="D20" s="40">
        <v>3915</v>
      </c>
      <c r="E20" s="40">
        <v>74499</v>
      </c>
      <c r="F20" s="40">
        <v>2681</v>
      </c>
      <c r="G20" s="40">
        <v>298012</v>
      </c>
      <c r="H20" s="47">
        <f t="shared" si="0"/>
        <v>0.28689749636482026</v>
      </c>
      <c r="I20" s="40">
        <f t="shared" si="2"/>
        <v>5.2551040953569848E-2</v>
      </c>
      <c r="J20" s="41">
        <f t="shared" si="1"/>
        <v>8.9962820289115879E-3</v>
      </c>
    </row>
    <row r="21" spans="1:10" ht="15.75" thickBot="1" x14ac:dyDescent="0.3">
      <c r="A21" s="32" t="s">
        <v>36</v>
      </c>
      <c r="B21" s="37" t="s">
        <v>1</v>
      </c>
      <c r="C21" s="36" t="s">
        <v>64</v>
      </c>
      <c r="D21" s="35" t="s">
        <v>2</v>
      </c>
      <c r="E21" s="35" t="s">
        <v>65</v>
      </c>
      <c r="F21" s="35" t="s">
        <v>3</v>
      </c>
      <c r="G21" s="48" t="s">
        <v>66</v>
      </c>
      <c r="H21" s="35" t="s">
        <v>67</v>
      </c>
      <c r="I21" s="35" t="s">
        <v>68</v>
      </c>
      <c r="J21" s="37" t="s">
        <v>69</v>
      </c>
    </row>
    <row r="22" spans="1:10" x14ac:dyDescent="0.25">
      <c r="A22" s="3" t="s">
        <v>7</v>
      </c>
      <c r="B22" s="42">
        <v>1956</v>
      </c>
      <c r="C22" s="42">
        <v>676551</v>
      </c>
      <c r="D22" s="42" t="s">
        <v>70</v>
      </c>
      <c r="E22" s="42">
        <v>25959</v>
      </c>
      <c r="F22" s="42" t="s">
        <v>70</v>
      </c>
      <c r="G22" s="42">
        <v>62067</v>
      </c>
      <c r="H22" s="45">
        <f>B22/C22</f>
        <v>2.8911345929575152E-3</v>
      </c>
      <c r="I22" s="42" t="s">
        <v>70</v>
      </c>
      <c r="J22" s="43" t="s">
        <v>70</v>
      </c>
    </row>
    <row r="23" spans="1:10" x14ac:dyDescent="0.25">
      <c r="A23" s="7" t="s">
        <v>8</v>
      </c>
      <c r="B23" s="38" t="s">
        <v>70</v>
      </c>
      <c r="C23" s="38">
        <v>695005</v>
      </c>
      <c r="D23" s="38" t="s">
        <v>70</v>
      </c>
      <c r="E23" s="38">
        <v>21052</v>
      </c>
      <c r="F23" s="38" t="s">
        <v>70</v>
      </c>
      <c r="G23" s="38">
        <v>45298</v>
      </c>
      <c r="H23" s="46" t="s">
        <v>70</v>
      </c>
      <c r="I23" s="38" t="s">
        <v>70</v>
      </c>
      <c r="J23" s="39" t="s">
        <v>70</v>
      </c>
    </row>
    <row r="24" spans="1:10" x14ac:dyDescent="0.25">
      <c r="A24" s="7" t="s">
        <v>9</v>
      </c>
      <c r="B24" s="38" t="s">
        <v>70</v>
      </c>
      <c r="C24" s="38">
        <v>725899</v>
      </c>
      <c r="D24" s="38" t="s">
        <v>70</v>
      </c>
      <c r="E24" s="38">
        <v>23764</v>
      </c>
      <c r="F24" s="38" t="s">
        <v>70</v>
      </c>
      <c r="G24" s="38">
        <v>62908</v>
      </c>
      <c r="H24" s="46" t="s">
        <v>70</v>
      </c>
      <c r="I24" s="38" t="s">
        <v>70</v>
      </c>
      <c r="J24" s="39" t="s">
        <v>70</v>
      </c>
    </row>
    <row r="25" spans="1:10" x14ac:dyDescent="0.25">
      <c r="A25" s="7" t="s">
        <v>25</v>
      </c>
      <c r="B25" s="38" t="s">
        <v>70</v>
      </c>
      <c r="C25" s="38">
        <v>601824</v>
      </c>
      <c r="D25" s="38">
        <v>920</v>
      </c>
      <c r="E25" s="38">
        <v>137591</v>
      </c>
      <c r="F25" s="38" t="s">
        <v>70</v>
      </c>
      <c r="G25" s="38">
        <v>218093</v>
      </c>
      <c r="H25" s="46" t="s">
        <v>70</v>
      </c>
      <c r="I25" s="38">
        <f t="shared" ref="I25:I59" si="3">D25/E25</f>
        <v>6.6864838543218667E-3</v>
      </c>
      <c r="J25" s="39" t="s">
        <v>70</v>
      </c>
    </row>
    <row r="26" spans="1:10" x14ac:dyDescent="0.25">
      <c r="A26" s="7" t="s">
        <v>26</v>
      </c>
      <c r="B26" s="38">
        <v>519</v>
      </c>
      <c r="C26" s="38">
        <v>625467</v>
      </c>
      <c r="D26" s="38">
        <v>882</v>
      </c>
      <c r="E26" s="38">
        <v>154309</v>
      </c>
      <c r="F26" s="38" t="s">
        <v>70</v>
      </c>
      <c r="G26" s="38">
        <v>250364</v>
      </c>
      <c r="H26" s="46">
        <f t="shared" ref="H26:H59" si="4">B26/C26</f>
        <v>8.2977998839267304E-4</v>
      </c>
      <c r="I26" s="38">
        <f t="shared" si="3"/>
        <v>5.7158040036550039E-3</v>
      </c>
      <c r="J26" s="39" t="s">
        <v>70</v>
      </c>
    </row>
    <row r="27" spans="1:10" x14ac:dyDescent="0.25">
      <c r="A27" s="7" t="s">
        <v>27</v>
      </c>
      <c r="B27" s="38" t="s">
        <v>70</v>
      </c>
      <c r="C27" s="38">
        <v>698115</v>
      </c>
      <c r="D27" s="38">
        <v>884</v>
      </c>
      <c r="E27" s="38">
        <v>229389</v>
      </c>
      <c r="F27" s="38" t="s">
        <v>70</v>
      </c>
      <c r="G27" s="38">
        <v>321260</v>
      </c>
      <c r="H27" s="46" t="s">
        <v>70</v>
      </c>
      <c r="I27" s="38">
        <f t="shared" si="3"/>
        <v>3.8537157405106608E-3</v>
      </c>
      <c r="J27" s="39" t="s">
        <v>70</v>
      </c>
    </row>
    <row r="28" spans="1:10" x14ac:dyDescent="0.25">
      <c r="A28" s="7" t="s">
        <v>29</v>
      </c>
      <c r="B28" s="38" t="s">
        <v>70</v>
      </c>
      <c r="C28" s="38">
        <v>680099</v>
      </c>
      <c r="D28" s="38">
        <v>630</v>
      </c>
      <c r="E28" s="38">
        <v>149819</v>
      </c>
      <c r="F28" s="38" t="s">
        <v>70</v>
      </c>
      <c r="G28" s="38">
        <v>334077</v>
      </c>
      <c r="H28" s="46" t="s">
        <v>70</v>
      </c>
      <c r="I28" s="38">
        <f t="shared" si="3"/>
        <v>4.2050741227748151E-3</v>
      </c>
      <c r="J28" s="39" t="s">
        <v>70</v>
      </c>
    </row>
    <row r="29" spans="1:10" x14ac:dyDescent="0.25">
      <c r="A29" s="7" t="s">
        <v>30</v>
      </c>
      <c r="B29" s="38" t="s">
        <v>70</v>
      </c>
      <c r="C29" s="38">
        <v>673044</v>
      </c>
      <c r="D29" s="38" t="s">
        <v>70</v>
      </c>
      <c r="E29" s="38">
        <v>138413</v>
      </c>
      <c r="F29" s="38" t="s">
        <v>70</v>
      </c>
      <c r="G29" s="38">
        <v>303560</v>
      </c>
      <c r="H29" s="46" t="s">
        <v>70</v>
      </c>
      <c r="I29" s="38" t="s">
        <v>70</v>
      </c>
      <c r="J29" s="39" t="s">
        <v>70</v>
      </c>
    </row>
    <row r="30" spans="1:10" x14ac:dyDescent="0.25">
      <c r="A30" s="7" t="s">
        <v>10</v>
      </c>
      <c r="B30" s="38">
        <v>714</v>
      </c>
      <c r="C30" s="38">
        <v>708006</v>
      </c>
      <c r="D30" s="38" t="s">
        <v>70</v>
      </c>
      <c r="E30" s="38">
        <v>62040</v>
      </c>
      <c r="F30" s="38">
        <v>1468</v>
      </c>
      <c r="G30" s="38">
        <v>87525</v>
      </c>
      <c r="H30" s="46">
        <f t="shared" si="4"/>
        <v>1.0084660299488988E-3</v>
      </c>
      <c r="I30" s="38" t="s">
        <v>70</v>
      </c>
      <c r="J30" s="39">
        <f t="shared" ref="J30:J59" si="5">F30/G30</f>
        <v>1.6772350756926593E-2</v>
      </c>
    </row>
    <row r="31" spans="1:10" x14ac:dyDescent="0.25">
      <c r="A31" s="7" t="s">
        <v>11</v>
      </c>
      <c r="B31" s="38" t="s">
        <v>70</v>
      </c>
      <c r="C31" s="38">
        <v>743325</v>
      </c>
      <c r="D31" s="38" t="s">
        <v>70</v>
      </c>
      <c r="E31" s="38">
        <v>47498</v>
      </c>
      <c r="F31" s="38">
        <v>1072</v>
      </c>
      <c r="G31" s="38">
        <v>77406</v>
      </c>
      <c r="H31" s="46" t="s">
        <v>70</v>
      </c>
      <c r="I31" s="38" t="s">
        <v>70</v>
      </c>
      <c r="J31" s="39">
        <f t="shared" si="5"/>
        <v>1.3849055628762628E-2</v>
      </c>
    </row>
    <row r="32" spans="1:10" x14ac:dyDescent="0.25">
      <c r="A32" s="7" t="s">
        <v>12</v>
      </c>
      <c r="B32" s="38" t="s">
        <v>70</v>
      </c>
      <c r="C32" s="38">
        <v>749539</v>
      </c>
      <c r="D32" s="38">
        <v>672</v>
      </c>
      <c r="E32" s="38">
        <v>49177</v>
      </c>
      <c r="F32" s="38" t="s">
        <v>70</v>
      </c>
      <c r="G32" s="38">
        <v>59038</v>
      </c>
      <c r="H32" s="46" t="s">
        <v>70</v>
      </c>
      <c r="I32" s="38">
        <f t="shared" si="3"/>
        <v>1.3664924659901987E-2</v>
      </c>
      <c r="J32" s="39" t="s">
        <v>70</v>
      </c>
    </row>
    <row r="33" spans="1:10" x14ac:dyDescent="0.25">
      <c r="A33" s="7" t="s">
        <v>4</v>
      </c>
      <c r="B33" s="38" t="s">
        <v>70</v>
      </c>
      <c r="C33" s="38">
        <v>597016</v>
      </c>
      <c r="D33" s="38">
        <v>2767</v>
      </c>
      <c r="E33" s="38">
        <v>120237</v>
      </c>
      <c r="F33" s="38">
        <v>3387</v>
      </c>
      <c r="G33" s="38">
        <v>224650</v>
      </c>
      <c r="H33" s="46" t="s">
        <v>70</v>
      </c>
      <c r="I33" s="38">
        <f t="shared" si="3"/>
        <v>2.3012882889626322E-2</v>
      </c>
      <c r="J33" s="39">
        <f t="shared" si="5"/>
        <v>1.5076786111729357E-2</v>
      </c>
    </row>
    <row r="34" spans="1:10" x14ac:dyDescent="0.25">
      <c r="A34" s="7" t="s">
        <v>5</v>
      </c>
      <c r="B34" s="38">
        <v>1849</v>
      </c>
      <c r="C34" s="38">
        <v>617255</v>
      </c>
      <c r="D34" s="38">
        <v>4287</v>
      </c>
      <c r="E34" s="38">
        <v>155129</v>
      </c>
      <c r="F34" s="38">
        <v>4248</v>
      </c>
      <c r="G34" s="38">
        <v>266516</v>
      </c>
      <c r="H34" s="46">
        <f t="shared" si="4"/>
        <v>2.995520489910977E-3</v>
      </c>
      <c r="I34" s="38">
        <f t="shared" si="3"/>
        <v>2.763506501041069E-2</v>
      </c>
      <c r="J34" s="39">
        <f t="shared" si="5"/>
        <v>1.5939005538129044E-2</v>
      </c>
    </row>
    <row r="35" spans="1:10" x14ac:dyDescent="0.25">
      <c r="A35" s="7" t="s">
        <v>6</v>
      </c>
      <c r="B35" s="38" t="s">
        <v>70</v>
      </c>
      <c r="C35" s="38">
        <v>700531</v>
      </c>
      <c r="D35" s="38">
        <v>1900</v>
      </c>
      <c r="E35" s="38">
        <v>162407</v>
      </c>
      <c r="F35" s="38">
        <v>2050</v>
      </c>
      <c r="G35" s="38">
        <v>256142</v>
      </c>
      <c r="H35" s="46" t="s">
        <v>70</v>
      </c>
      <c r="I35" s="38">
        <f t="shared" si="3"/>
        <v>1.1699003121786622E-2</v>
      </c>
      <c r="J35" s="39">
        <f t="shared" si="5"/>
        <v>8.0033731289675253E-3</v>
      </c>
    </row>
    <row r="36" spans="1:10" x14ac:dyDescent="0.25">
      <c r="A36" s="7" t="s">
        <v>21</v>
      </c>
      <c r="B36" s="38" t="s">
        <v>70</v>
      </c>
      <c r="C36" s="38">
        <v>749412</v>
      </c>
      <c r="D36" s="38">
        <v>1618</v>
      </c>
      <c r="E36" s="38">
        <v>225209</v>
      </c>
      <c r="F36" s="38" t="s">
        <v>70</v>
      </c>
      <c r="G36" s="38">
        <v>334261</v>
      </c>
      <c r="H36" s="46" t="s">
        <v>70</v>
      </c>
      <c r="I36" s="38">
        <f t="shared" si="3"/>
        <v>7.1844375668823181E-3</v>
      </c>
      <c r="J36" s="39" t="s">
        <v>70</v>
      </c>
    </row>
    <row r="37" spans="1:10" x14ac:dyDescent="0.25">
      <c r="A37" s="7" t="s">
        <v>22</v>
      </c>
      <c r="B37" s="38" t="s">
        <v>70</v>
      </c>
      <c r="C37" s="38">
        <v>693636</v>
      </c>
      <c r="D37" s="38">
        <v>1524</v>
      </c>
      <c r="E37" s="38">
        <v>284214</v>
      </c>
      <c r="F37" s="38" t="s">
        <v>70</v>
      </c>
      <c r="G37" s="38">
        <v>407726</v>
      </c>
      <c r="H37" s="46" t="s">
        <v>70</v>
      </c>
      <c r="I37" s="38">
        <f t="shared" si="3"/>
        <v>5.3621566847516311E-3</v>
      </c>
      <c r="J37" s="39" t="s">
        <v>70</v>
      </c>
    </row>
    <row r="38" spans="1:10" x14ac:dyDescent="0.25">
      <c r="A38" s="7" t="s">
        <v>23</v>
      </c>
      <c r="B38" s="38" t="s">
        <v>70</v>
      </c>
      <c r="C38" s="38">
        <v>668487</v>
      </c>
      <c r="D38" s="38">
        <v>1528</v>
      </c>
      <c r="E38" s="38">
        <v>255499</v>
      </c>
      <c r="F38" s="38" t="s">
        <v>70</v>
      </c>
      <c r="G38" s="38">
        <v>349363</v>
      </c>
      <c r="H38" s="46" t="s">
        <v>70</v>
      </c>
      <c r="I38" s="38">
        <f t="shared" si="3"/>
        <v>5.9804539352404512E-3</v>
      </c>
      <c r="J38" s="39" t="s">
        <v>70</v>
      </c>
    </row>
    <row r="39" spans="1:10" x14ac:dyDescent="0.25">
      <c r="A39" s="7" t="s">
        <v>13</v>
      </c>
      <c r="B39" s="38" t="s">
        <v>70</v>
      </c>
      <c r="C39" s="38">
        <v>710480</v>
      </c>
      <c r="D39" s="38" t="s">
        <v>70</v>
      </c>
      <c r="E39" s="38">
        <v>189969</v>
      </c>
      <c r="F39" s="38" t="s">
        <v>70</v>
      </c>
      <c r="G39" s="38">
        <v>311120</v>
      </c>
      <c r="H39" s="46" t="s">
        <v>70</v>
      </c>
      <c r="I39" s="38" t="s">
        <v>70</v>
      </c>
      <c r="J39" s="39" t="s">
        <v>70</v>
      </c>
    </row>
    <row r="40" spans="1:10" x14ac:dyDescent="0.25">
      <c r="A40" s="7" t="s">
        <v>14</v>
      </c>
      <c r="B40" s="38" t="s">
        <v>70</v>
      </c>
      <c r="C40" s="38">
        <v>680698</v>
      </c>
      <c r="D40" s="38" t="s">
        <v>70</v>
      </c>
      <c r="E40" s="38">
        <v>176794</v>
      </c>
      <c r="F40" s="38" t="s">
        <v>70</v>
      </c>
      <c r="G40" s="38">
        <v>282938</v>
      </c>
      <c r="H40" s="46" t="s">
        <v>70</v>
      </c>
      <c r="I40" s="38" t="s">
        <v>70</v>
      </c>
      <c r="J40" s="39" t="s">
        <v>70</v>
      </c>
    </row>
    <row r="41" spans="1:10" x14ac:dyDescent="0.25">
      <c r="A41" s="7" t="s">
        <v>15</v>
      </c>
      <c r="B41" s="38" t="s">
        <v>70</v>
      </c>
      <c r="C41" s="38">
        <v>778196</v>
      </c>
      <c r="D41" s="38">
        <v>893</v>
      </c>
      <c r="E41" s="38">
        <v>168775</v>
      </c>
      <c r="F41" s="38">
        <v>1096</v>
      </c>
      <c r="G41" s="38">
        <v>254179</v>
      </c>
      <c r="H41" s="46" t="s">
        <v>70</v>
      </c>
      <c r="I41" s="38">
        <f t="shared" si="3"/>
        <v>5.2910679899274178E-3</v>
      </c>
      <c r="J41" s="39">
        <f t="shared" si="5"/>
        <v>4.3119219132973221E-3</v>
      </c>
    </row>
    <row r="42" spans="1:10" x14ac:dyDescent="0.25">
      <c r="A42" s="7" t="s">
        <v>16</v>
      </c>
      <c r="B42" s="38" t="s">
        <v>70</v>
      </c>
      <c r="C42" s="38">
        <v>674956</v>
      </c>
      <c r="D42" s="38">
        <v>1543</v>
      </c>
      <c r="E42" s="38">
        <v>275407</v>
      </c>
      <c r="F42" s="38">
        <v>825</v>
      </c>
      <c r="G42" s="38">
        <v>397050</v>
      </c>
      <c r="H42" s="46" t="s">
        <v>70</v>
      </c>
      <c r="I42" s="38">
        <f t="shared" si="3"/>
        <v>5.6026172174272982E-3</v>
      </c>
      <c r="J42" s="39">
        <f t="shared" si="5"/>
        <v>2.0778239516433699E-3</v>
      </c>
    </row>
    <row r="43" spans="1:10" x14ac:dyDescent="0.25">
      <c r="A43" s="7" t="s">
        <v>17</v>
      </c>
      <c r="B43" s="38" t="s">
        <v>70</v>
      </c>
      <c r="C43" s="38">
        <v>628899</v>
      </c>
      <c r="D43" s="38">
        <v>1810</v>
      </c>
      <c r="E43" s="38">
        <v>210399</v>
      </c>
      <c r="F43" s="38">
        <v>1008</v>
      </c>
      <c r="G43" s="38">
        <v>312093</v>
      </c>
      <c r="H43" s="46" t="s">
        <v>70</v>
      </c>
      <c r="I43" s="38">
        <f t="shared" si="3"/>
        <v>8.6027024843273962E-3</v>
      </c>
      <c r="J43" s="39">
        <f t="shared" si="5"/>
        <v>3.2298064999855811E-3</v>
      </c>
    </row>
    <row r="44" spans="1:10" x14ac:dyDescent="0.25">
      <c r="A44" s="7" t="s">
        <v>18</v>
      </c>
      <c r="B44" s="38" t="s">
        <v>70</v>
      </c>
      <c r="C44" s="38">
        <v>639907</v>
      </c>
      <c r="D44" s="38">
        <v>1577</v>
      </c>
      <c r="E44" s="38">
        <v>265283</v>
      </c>
      <c r="F44" s="38">
        <v>1697</v>
      </c>
      <c r="G44" s="38">
        <v>439746</v>
      </c>
      <c r="H44" s="46" t="s">
        <v>70</v>
      </c>
      <c r="I44" s="38">
        <f t="shared" si="3"/>
        <v>5.9445950173965161E-3</v>
      </c>
      <c r="J44" s="39">
        <f t="shared" si="5"/>
        <v>3.8590459037717226E-3</v>
      </c>
    </row>
    <row r="45" spans="1:10" x14ac:dyDescent="0.25">
      <c r="A45" s="7" t="s">
        <v>19</v>
      </c>
      <c r="B45" s="38">
        <v>824</v>
      </c>
      <c r="C45" s="38">
        <v>640918</v>
      </c>
      <c r="D45" s="38">
        <v>1710</v>
      </c>
      <c r="E45" s="38">
        <v>116657</v>
      </c>
      <c r="F45" s="38">
        <v>589</v>
      </c>
      <c r="G45" s="38">
        <v>139627</v>
      </c>
      <c r="H45" s="46">
        <f t="shared" si="4"/>
        <v>1.2856558873366015E-3</v>
      </c>
      <c r="I45" s="38">
        <f t="shared" si="3"/>
        <v>1.4658357406756559E-2</v>
      </c>
      <c r="J45" s="39">
        <f t="shared" si="5"/>
        <v>4.2183818315941757E-3</v>
      </c>
    </row>
    <row r="46" spans="1:10" x14ac:dyDescent="0.25">
      <c r="A46" s="7" t="s">
        <v>74</v>
      </c>
      <c r="B46" s="38"/>
      <c r="C46" s="38">
        <v>672911</v>
      </c>
      <c r="D46" s="38">
        <v>884</v>
      </c>
      <c r="E46" s="38">
        <v>186840</v>
      </c>
      <c r="F46" s="38"/>
      <c r="G46" s="38">
        <v>527520</v>
      </c>
      <c r="H46" s="46">
        <f t="shared" si="4"/>
        <v>0</v>
      </c>
      <c r="I46" s="38">
        <f t="shared" si="3"/>
        <v>4.7313209162920143E-3</v>
      </c>
      <c r="J46" s="39">
        <f t="shared" si="5"/>
        <v>0</v>
      </c>
    </row>
    <row r="47" spans="1:10" x14ac:dyDescent="0.25">
      <c r="A47" s="7" t="s">
        <v>75</v>
      </c>
      <c r="B47" s="38">
        <v>354</v>
      </c>
      <c r="C47" s="38">
        <v>691112</v>
      </c>
      <c r="D47" s="38">
        <v>902</v>
      </c>
      <c r="E47" s="38">
        <v>226100</v>
      </c>
      <c r="F47" s="38">
        <v>456</v>
      </c>
      <c r="G47" s="38">
        <v>566711</v>
      </c>
      <c r="H47" s="46">
        <f t="shared" si="4"/>
        <v>5.1221799071641063E-4</v>
      </c>
      <c r="I47" s="38">
        <f t="shared" si="3"/>
        <v>3.989385227775321E-3</v>
      </c>
      <c r="J47" s="39">
        <f t="shared" si="5"/>
        <v>8.0464293087658431E-4</v>
      </c>
    </row>
    <row r="48" spans="1:10" x14ac:dyDescent="0.25">
      <c r="A48" s="7" t="s">
        <v>76</v>
      </c>
      <c r="B48" s="38"/>
      <c r="C48" s="38">
        <v>691630</v>
      </c>
      <c r="D48" s="38">
        <v>665</v>
      </c>
      <c r="E48" s="38">
        <v>223372</v>
      </c>
      <c r="F48" s="38"/>
      <c r="G48" s="38">
        <v>608709</v>
      </c>
      <c r="H48" s="46">
        <f t="shared" si="4"/>
        <v>0</v>
      </c>
      <c r="I48" s="38">
        <f t="shared" si="3"/>
        <v>2.977096502695056E-3</v>
      </c>
      <c r="J48" s="39">
        <f t="shared" si="5"/>
        <v>0</v>
      </c>
    </row>
    <row r="49" spans="1:10" x14ac:dyDescent="0.25">
      <c r="A49" s="7" t="s">
        <v>77</v>
      </c>
      <c r="B49" s="38">
        <v>6234</v>
      </c>
      <c r="C49" s="38">
        <v>677313</v>
      </c>
      <c r="D49" s="38">
        <v>792</v>
      </c>
      <c r="E49" s="38">
        <v>176708</v>
      </c>
      <c r="F49" s="38">
        <v>413</v>
      </c>
      <c r="G49" s="38">
        <v>485578</v>
      </c>
      <c r="H49" s="46">
        <f t="shared" si="4"/>
        <v>9.2040164591555163E-3</v>
      </c>
      <c r="I49" s="38">
        <f t="shared" si="3"/>
        <v>4.4819702560155734E-3</v>
      </c>
      <c r="J49" s="39">
        <f t="shared" si="5"/>
        <v>8.5053276713524908E-4</v>
      </c>
    </row>
    <row r="50" spans="1:10" x14ac:dyDescent="0.25">
      <c r="A50" s="7" t="s">
        <v>78</v>
      </c>
      <c r="B50" s="38">
        <v>5651</v>
      </c>
      <c r="C50" s="38">
        <v>678916</v>
      </c>
      <c r="D50" s="38">
        <v>753</v>
      </c>
      <c r="E50" s="38">
        <v>123869</v>
      </c>
      <c r="F50" s="38">
        <v>562</v>
      </c>
      <c r="G50" s="38">
        <v>438204</v>
      </c>
      <c r="H50" s="46">
        <f t="shared" si="4"/>
        <v>8.3235628560823435E-3</v>
      </c>
      <c r="I50" s="38">
        <f t="shared" si="3"/>
        <v>6.0790028174926734E-3</v>
      </c>
      <c r="J50" s="39">
        <f t="shared" si="5"/>
        <v>1.2825076904820587E-3</v>
      </c>
    </row>
    <row r="51" spans="1:10" x14ac:dyDescent="0.25">
      <c r="A51" s="7" t="s">
        <v>79</v>
      </c>
      <c r="B51" s="38">
        <v>6565</v>
      </c>
      <c r="C51" s="38">
        <v>702344</v>
      </c>
      <c r="D51" s="38">
        <v>937</v>
      </c>
      <c r="E51" s="38">
        <v>234268</v>
      </c>
      <c r="F51" s="38"/>
      <c r="G51" s="38">
        <v>505497</v>
      </c>
      <c r="H51" s="46">
        <f t="shared" si="4"/>
        <v>9.3472714225507729E-3</v>
      </c>
      <c r="I51" s="38">
        <f t="shared" si="3"/>
        <v>3.9996926596889033E-3</v>
      </c>
      <c r="J51" s="39">
        <f t="shared" si="5"/>
        <v>0</v>
      </c>
    </row>
    <row r="52" spans="1:10" x14ac:dyDescent="0.25">
      <c r="A52" s="7" t="s">
        <v>80</v>
      </c>
      <c r="B52" s="38"/>
      <c r="C52" s="38"/>
      <c r="D52" s="38"/>
      <c r="E52" s="38"/>
      <c r="F52" s="38"/>
      <c r="G52" s="38"/>
      <c r="H52" s="46" t="s">
        <v>70</v>
      </c>
      <c r="I52" s="38" t="s">
        <v>70</v>
      </c>
      <c r="J52" s="39" t="s">
        <v>70</v>
      </c>
    </row>
    <row r="53" spans="1:10" x14ac:dyDescent="0.25">
      <c r="A53" s="7" t="s">
        <v>81</v>
      </c>
      <c r="B53" s="38"/>
      <c r="C53" s="38"/>
      <c r="D53" s="38"/>
      <c r="E53" s="38"/>
      <c r="F53" s="38"/>
      <c r="G53" s="38"/>
      <c r="H53" s="46" t="s">
        <v>70</v>
      </c>
      <c r="I53" s="38" t="s">
        <v>70</v>
      </c>
      <c r="J53" s="39" t="s">
        <v>70</v>
      </c>
    </row>
    <row r="54" spans="1:10" x14ac:dyDescent="0.25">
      <c r="A54" s="7" t="s">
        <v>82</v>
      </c>
      <c r="B54" s="38">
        <v>477</v>
      </c>
      <c r="C54" s="38">
        <v>692771</v>
      </c>
      <c r="D54" s="38">
        <v>841</v>
      </c>
      <c r="E54" s="38">
        <v>186304</v>
      </c>
      <c r="F54" s="38"/>
      <c r="G54" s="38">
        <v>370396</v>
      </c>
      <c r="H54" s="46">
        <f t="shared" si="4"/>
        <v>6.8853921425694785E-4</v>
      </c>
      <c r="I54" s="38">
        <f t="shared" si="3"/>
        <v>4.5141274476125041E-3</v>
      </c>
      <c r="J54" s="39">
        <f t="shared" si="5"/>
        <v>0</v>
      </c>
    </row>
    <row r="55" spans="1:10" x14ac:dyDescent="0.25">
      <c r="A55" s="7" t="s">
        <v>83</v>
      </c>
      <c r="B55" s="38">
        <v>413</v>
      </c>
      <c r="C55" s="38">
        <v>697322</v>
      </c>
      <c r="D55" s="38">
        <v>534</v>
      </c>
      <c r="E55" s="38">
        <v>153785</v>
      </c>
      <c r="F55" s="38"/>
      <c r="G55" s="38">
        <v>360668</v>
      </c>
      <c r="H55" s="46">
        <f t="shared" si="4"/>
        <v>5.9226583988458703E-4</v>
      </c>
      <c r="I55" s="38">
        <f t="shared" si="3"/>
        <v>3.4723802711577852E-3</v>
      </c>
      <c r="J55" s="39">
        <f t="shared" si="5"/>
        <v>0</v>
      </c>
    </row>
    <row r="56" spans="1:10" x14ac:dyDescent="0.25">
      <c r="A56" s="7" t="s">
        <v>84</v>
      </c>
      <c r="B56" s="38">
        <v>3526</v>
      </c>
      <c r="C56" s="38">
        <v>672155</v>
      </c>
      <c r="D56" s="38">
        <v>994</v>
      </c>
      <c r="E56" s="38">
        <v>149976</v>
      </c>
      <c r="F56" s="38"/>
      <c r="G56" s="38">
        <v>394915</v>
      </c>
      <c r="H56" s="46">
        <f t="shared" si="4"/>
        <v>5.2458138375821054E-3</v>
      </c>
      <c r="I56" s="38">
        <f t="shared" si="3"/>
        <v>6.6277271030031476E-3</v>
      </c>
      <c r="J56" s="39">
        <f t="shared" si="5"/>
        <v>0</v>
      </c>
    </row>
    <row r="57" spans="1:10" x14ac:dyDescent="0.25">
      <c r="A57" s="7" t="s">
        <v>85</v>
      </c>
      <c r="B57" s="38"/>
      <c r="C57" s="38">
        <v>689172</v>
      </c>
      <c r="D57" s="38">
        <v>946</v>
      </c>
      <c r="E57" s="38">
        <v>268277</v>
      </c>
      <c r="F57" s="38"/>
      <c r="G57" s="38">
        <v>602054</v>
      </c>
      <c r="H57" s="46">
        <f t="shared" si="4"/>
        <v>0</v>
      </c>
      <c r="I57" s="38">
        <f t="shared" si="3"/>
        <v>3.5262061227760858E-3</v>
      </c>
      <c r="J57" s="39">
        <f t="shared" si="5"/>
        <v>0</v>
      </c>
    </row>
    <row r="58" spans="1:10" x14ac:dyDescent="0.25">
      <c r="A58" s="7" t="s">
        <v>86</v>
      </c>
      <c r="B58" s="38"/>
      <c r="C58" s="38">
        <v>700753</v>
      </c>
      <c r="D58" s="38">
        <v>657</v>
      </c>
      <c r="E58" s="38">
        <v>300102</v>
      </c>
      <c r="F58" s="38" t="s">
        <v>87</v>
      </c>
      <c r="G58" s="38">
        <v>671364</v>
      </c>
      <c r="H58" s="46">
        <f t="shared" si="4"/>
        <v>0</v>
      </c>
      <c r="I58" s="38">
        <f t="shared" si="3"/>
        <v>2.1892556530779535E-3</v>
      </c>
      <c r="J58" s="39" t="s">
        <v>70</v>
      </c>
    </row>
    <row r="59" spans="1:10" ht="15.75" thickBot="1" x14ac:dyDescent="0.3">
      <c r="A59" s="11" t="s">
        <v>88</v>
      </c>
      <c r="B59" s="40">
        <v>227</v>
      </c>
      <c r="C59" s="40">
        <v>1041224</v>
      </c>
      <c r="D59" s="40">
        <v>1369</v>
      </c>
      <c r="E59" s="40">
        <v>221155</v>
      </c>
      <c r="F59" s="40"/>
      <c r="G59" s="40">
        <v>361922</v>
      </c>
      <c r="H59" s="47">
        <f t="shared" si="4"/>
        <v>2.1801264665432222E-4</v>
      </c>
      <c r="I59" s="40">
        <f t="shared" si="3"/>
        <v>6.1902285727204898E-3</v>
      </c>
      <c r="J59" s="41">
        <f t="shared" si="5"/>
        <v>0</v>
      </c>
    </row>
    <row r="60" spans="1:10" x14ac:dyDescent="0.25">
      <c r="A60" s="16"/>
      <c r="B60" s="38"/>
      <c r="C60" s="38"/>
      <c r="D60" s="38"/>
      <c r="E60" s="38"/>
      <c r="F60" s="38"/>
      <c r="G60" s="38"/>
      <c r="H60" s="38"/>
      <c r="I60" s="38"/>
      <c r="J60" s="38"/>
    </row>
    <row r="61" spans="1:10" x14ac:dyDescent="0.25">
      <c r="A61" s="16"/>
      <c r="B61" s="38"/>
      <c r="C61" s="38"/>
      <c r="D61" s="38"/>
      <c r="E61" s="38"/>
      <c r="F61" s="38"/>
      <c r="G61" s="38"/>
      <c r="H61" s="38"/>
      <c r="I61" s="38"/>
      <c r="J61" s="38"/>
    </row>
    <row r="62" spans="1:10" ht="15.75" thickBot="1" x14ac:dyDescent="0.3">
      <c r="A62" s="1" t="s">
        <v>89</v>
      </c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5.75" thickBot="1" x14ac:dyDescent="0.3">
      <c r="A63" s="32" t="s">
        <v>91</v>
      </c>
      <c r="B63" s="35" t="s">
        <v>1</v>
      </c>
      <c r="C63" s="36" t="s">
        <v>64</v>
      </c>
      <c r="D63" s="35" t="s">
        <v>2</v>
      </c>
      <c r="E63" s="35" t="s">
        <v>65</v>
      </c>
      <c r="F63" s="35" t="s">
        <v>3</v>
      </c>
      <c r="G63" s="35" t="s">
        <v>66</v>
      </c>
      <c r="H63" s="35" t="s">
        <v>67</v>
      </c>
      <c r="I63" s="35" t="s">
        <v>68</v>
      </c>
      <c r="J63" s="37" t="s">
        <v>69</v>
      </c>
    </row>
    <row r="64" spans="1:10" x14ac:dyDescent="0.25">
      <c r="A64" s="3">
        <v>0.05</v>
      </c>
      <c r="B64" s="38">
        <v>3333</v>
      </c>
      <c r="C64" s="38">
        <v>701612</v>
      </c>
      <c r="D64" s="38">
        <v>1791</v>
      </c>
      <c r="E64" s="38">
        <v>523706</v>
      </c>
      <c r="F64" s="38">
        <v>3356</v>
      </c>
      <c r="G64" s="38">
        <v>892834</v>
      </c>
      <c r="H64" s="46">
        <f t="shared" ref="H64:H70" si="6">B64/C64</f>
        <v>4.750488874192574E-3</v>
      </c>
      <c r="I64" s="38">
        <f t="shared" ref="I64:I70" si="7">D64/E64</f>
        <v>3.4198577064230695E-3</v>
      </c>
      <c r="J64" s="39">
        <f t="shared" ref="J64:J70" si="8">F64/G64</f>
        <v>3.7588174285477479E-3</v>
      </c>
    </row>
    <row r="65" spans="1:10" x14ac:dyDescent="0.25">
      <c r="A65" s="7">
        <v>0.1</v>
      </c>
      <c r="B65" s="38">
        <v>6632</v>
      </c>
      <c r="C65" s="38">
        <v>640912</v>
      </c>
      <c r="D65" s="38">
        <v>3607</v>
      </c>
      <c r="E65" s="38">
        <v>539456</v>
      </c>
      <c r="F65" s="38">
        <v>4873</v>
      </c>
      <c r="G65" s="38">
        <v>905963</v>
      </c>
      <c r="H65" s="46">
        <f t="shared" si="6"/>
        <v>1.034775444990888E-2</v>
      </c>
      <c r="I65" s="38">
        <f t="shared" si="7"/>
        <v>6.6863655237869258E-3</v>
      </c>
      <c r="J65" s="39">
        <f t="shared" si="8"/>
        <v>5.3788068607658369E-3</v>
      </c>
    </row>
    <row r="66" spans="1:10" x14ac:dyDescent="0.25">
      <c r="A66" s="7">
        <v>0.5</v>
      </c>
      <c r="B66" s="38">
        <v>35156</v>
      </c>
      <c r="C66" s="38">
        <v>664799</v>
      </c>
      <c r="D66" s="38">
        <v>23232</v>
      </c>
      <c r="E66" s="38">
        <v>564956</v>
      </c>
      <c r="F66" s="38">
        <v>34904</v>
      </c>
      <c r="G66" s="38">
        <v>1005665</v>
      </c>
      <c r="H66" s="46">
        <f t="shared" si="6"/>
        <v>5.2882149341379879E-2</v>
      </c>
      <c r="I66" s="38">
        <f t="shared" si="7"/>
        <v>4.1121786475406936E-2</v>
      </c>
      <c r="J66" s="39">
        <f t="shared" si="8"/>
        <v>3.4707382677134038E-2</v>
      </c>
    </row>
    <row r="67" spans="1:10" x14ac:dyDescent="0.25">
      <c r="A67" s="7">
        <v>1</v>
      </c>
      <c r="B67" s="38">
        <v>71885</v>
      </c>
      <c r="C67" s="38">
        <v>660937</v>
      </c>
      <c r="D67" s="38">
        <v>36945</v>
      </c>
      <c r="E67" s="38">
        <v>543174</v>
      </c>
      <c r="F67" s="38">
        <v>70501</v>
      </c>
      <c r="G67" s="38">
        <v>924742</v>
      </c>
      <c r="H67" s="46">
        <f t="shared" si="6"/>
        <v>0.10876225721967449</v>
      </c>
      <c r="I67" s="38">
        <f t="shared" si="7"/>
        <v>6.8016878569298236E-2</v>
      </c>
      <c r="J67" s="39">
        <f t="shared" si="8"/>
        <v>7.623856167449948E-2</v>
      </c>
    </row>
    <row r="68" spans="1:10" x14ac:dyDescent="0.25">
      <c r="A68" s="7">
        <v>5</v>
      </c>
      <c r="B68" s="38">
        <v>249131</v>
      </c>
      <c r="C68" s="38">
        <v>504982</v>
      </c>
      <c r="D68" s="38">
        <v>584950</v>
      </c>
      <c r="E68" s="38">
        <v>1436069</v>
      </c>
      <c r="F68" s="38">
        <v>563831</v>
      </c>
      <c r="G68" s="38">
        <v>1454011</v>
      </c>
      <c r="H68" s="46">
        <f t="shared" si="6"/>
        <v>0.49334629749179176</v>
      </c>
      <c r="I68" s="38">
        <f t="shared" si="7"/>
        <v>0.40732722452751224</v>
      </c>
      <c r="J68" s="39">
        <f t="shared" si="8"/>
        <v>0.38777629605278091</v>
      </c>
    </row>
    <row r="69" spans="1:10" x14ac:dyDescent="0.25">
      <c r="A69" s="7">
        <v>10</v>
      </c>
      <c r="B69" s="38">
        <v>647197</v>
      </c>
      <c r="C69" s="38">
        <v>609074</v>
      </c>
      <c r="D69" s="38">
        <v>372794</v>
      </c>
      <c r="E69" s="38">
        <v>497533</v>
      </c>
      <c r="F69" s="38">
        <v>687864</v>
      </c>
      <c r="G69" s="38">
        <v>830804</v>
      </c>
      <c r="H69" s="46">
        <f t="shared" si="6"/>
        <v>1.0625917376213727</v>
      </c>
      <c r="I69" s="38">
        <f t="shared" si="7"/>
        <v>0.74928497205210509</v>
      </c>
      <c r="J69" s="39">
        <f t="shared" si="8"/>
        <v>0.82794979321235818</v>
      </c>
    </row>
    <row r="70" spans="1:10" ht="15.75" thickBot="1" x14ac:dyDescent="0.3">
      <c r="A70" s="11">
        <v>50</v>
      </c>
      <c r="B70" s="40">
        <v>2929898</v>
      </c>
      <c r="C70" s="40">
        <v>546654</v>
      </c>
      <c r="D70" s="40">
        <v>2014336</v>
      </c>
      <c r="E70" s="40">
        <v>527943</v>
      </c>
      <c r="F70" s="40">
        <v>3519764</v>
      </c>
      <c r="G70" s="40">
        <v>878510</v>
      </c>
      <c r="H70" s="47">
        <f t="shared" si="6"/>
        <v>5.359693700219883</v>
      </c>
      <c r="I70" s="40">
        <f t="shared" si="7"/>
        <v>3.8154421973584269</v>
      </c>
      <c r="J70" s="41">
        <f t="shared" si="8"/>
        <v>4.0065155775119239</v>
      </c>
    </row>
    <row r="71" spans="1:10" x14ac:dyDescent="0.25">
      <c r="B71" s="44"/>
      <c r="C71" s="44"/>
      <c r="D71" s="44"/>
      <c r="E71" s="44"/>
      <c r="F71" s="44"/>
      <c r="G71" s="44"/>
      <c r="H71" s="44"/>
      <c r="I71" s="44"/>
      <c r="J71" s="44"/>
    </row>
    <row r="72" spans="1:10" x14ac:dyDescent="0.25">
      <c r="B72" s="44"/>
      <c r="C72" s="44"/>
      <c r="D72" s="44"/>
      <c r="E72" s="44"/>
      <c r="F72" s="44"/>
      <c r="G72" s="44"/>
      <c r="H72" s="44"/>
      <c r="I72" s="44"/>
      <c r="J72" s="44"/>
    </row>
    <row r="73" spans="1:10" ht="15.75" thickBot="1" x14ac:dyDescent="0.3">
      <c r="A73" s="1" t="s">
        <v>90</v>
      </c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15.75" thickBot="1" x14ac:dyDescent="0.3">
      <c r="A74" s="32" t="s">
        <v>91</v>
      </c>
      <c r="B74" s="35" t="s">
        <v>1</v>
      </c>
      <c r="C74" s="36" t="s">
        <v>64</v>
      </c>
      <c r="D74" s="35" t="s">
        <v>2</v>
      </c>
      <c r="E74" s="35" t="s">
        <v>65</v>
      </c>
      <c r="F74" s="35" t="s">
        <v>3</v>
      </c>
      <c r="G74" s="35" t="s">
        <v>66</v>
      </c>
      <c r="H74" s="35" t="s">
        <v>67</v>
      </c>
      <c r="I74" s="35" t="s">
        <v>68</v>
      </c>
      <c r="J74" s="37" t="s">
        <v>69</v>
      </c>
    </row>
    <row r="75" spans="1:10" x14ac:dyDescent="0.25">
      <c r="A75" s="3">
        <v>0.05</v>
      </c>
      <c r="B75" s="38">
        <v>2451</v>
      </c>
      <c r="C75" s="38">
        <v>531689</v>
      </c>
      <c r="D75" s="38">
        <v>2294</v>
      </c>
      <c r="E75" s="38">
        <v>438167</v>
      </c>
      <c r="F75" s="38">
        <v>1683</v>
      </c>
      <c r="G75" s="38">
        <v>668054</v>
      </c>
      <c r="H75" s="46">
        <f t="shared" ref="H75:H81" si="9">B75/C75</f>
        <v>4.6098377058769319E-3</v>
      </c>
      <c r="I75" s="38">
        <f t="shared" ref="I75:I81" si="10">D75/E75</f>
        <v>5.2354467588841694E-3</v>
      </c>
      <c r="J75" s="39">
        <f t="shared" ref="J75:J81" si="11">F75/G75</f>
        <v>2.5192574252979548E-3</v>
      </c>
    </row>
    <row r="76" spans="1:10" x14ac:dyDescent="0.25">
      <c r="A76" s="7">
        <v>0.1</v>
      </c>
      <c r="B76" s="38">
        <v>4865</v>
      </c>
      <c r="C76" s="38">
        <v>536557</v>
      </c>
      <c r="D76" s="38">
        <v>1856</v>
      </c>
      <c r="E76" s="38">
        <v>258308</v>
      </c>
      <c r="F76" s="38">
        <v>2309</v>
      </c>
      <c r="G76" s="38">
        <v>528636</v>
      </c>
      <c r="H76" s="46">
        <f t="shared" si="9"/>
        <v>9.0670702273942944E-3</v>
      </c>
      <c r="I76" s="38">
        <f t="shared" si="10"/>
        <v>7.1852207442278208E-3</v>
      </c>
      <c r="J76" s="39">
        <f t="shared" si="11"/>
        <v>4.3678447930144753E-3</v>
      </c>
    </row>
    <row r="77" spans="1:10" x14ac:dyDescent="0.25">
      <c r="A77" s="7">
        <v>0.5</v>
      </c>
      <c r="B77" s="38">
        <v>29990</v>
      </c>
      <c r="C77" s="38">
        <v>536377</v>
      </c>
      <c r="D77" s="38">
        <v>18014</v>
      </c>
      <c r="E77" s="38">
        <v>534531</v>
      </c>
      <c r="F77" s="38">
        <v>33744</v>
      </c>
      <c r="G77" s="38">
        <v>827930</v>
      </c>
      <c r="H77" s="46">
        <f t="shared" si="9"/>
        <v>5.5912166256196667E-2</v>
      </c>
      <c r="I77" s="38">
        <f t="shared" si="10"/>
        <v>3.3700571154900279E-2</v>
      </c>
      <c r="J77" s="39">
        <f t="shared" si="11"/>
        <v>4.0757068834321744E-2</v>
      </c>
    </row>
    <row r="78" spans="1:10" x14ac:dyDescent="0.25">
      <c r="A78" s="7">
        <v>1</v>
      </c>
      <c r="B78" s="38">
        <v>61363</v>
      </c>
      <c r="C78" s="38">
        <v>530684</v>
      </c>
      <c r="D78" s="38">
        <v>45675</v>
      </c>
      <c r="E78" s="38">
        <v>531245</v>
      </c>
      <c r="F78" s="38">
        <v>70818</v>
      </c>
      <c r="G78" s="38">
        <v>825583</v>
      </c>
      <c r="H78" s="46">
        <f t="shared" si="9"/>
        <v>0.11563001710999389</v>
      </c>
      <c r="I78" s="38">
        <f t="shared" si="10"/>
        <v>8.5977279786162694E-2</v>
      </c>
      <c r="J78" s="39">
        <f t="shared" si="11"/>
        <v>8.5779382569650786E-2</v>
      </c>
    </row>
    <row r="79" spans="1:10" x14ac:dyDescent="0.25">
      <c r="A79" s="7">
        <v>5</v>
      </c>
      <c r="B79" s="38">
        <v>290480</v>
      </c>
      <c r="C79" s="38">
        <v>514959</v>
      </c>
      <c r="D79" s="38">
        <v>191134</v>
      </c>
      <c r="E79" s="38">
        <v>486738</v>
      </c>
      <c r="F79" s="38">
        <v>310026</v>
      </c>
      <c r="G79" s="38">
        <v>725235</v>
      </c>
      <c r="H79" s="46">
        <f t="shared" si="9"/>
        <v>0.56408374258921579</v>
      </c>
      <c r="I79" s="38">
        <f t="shared" si="10"/>
        <v>0.39268353816632356</v>
      </c>
      <c r="J79" s="39">
        <f t="shared" si="11"/>
        <v>0.42748350534654284</v>
      </c>
    </row>
    <row r="80" spans="1:10" x14ac:dyDescent="0.25">
      <c r="A80" s="7">
        <v>10</v>
      </c>
      <c r="B80" s="38">
        <v>581497</v>
      </c>
      <c r="C80" s="38">
        <v>516188</v>
      </c>
      <c r="D80" s="38">
        <v>442432</v>
      </c>
      <c r="E80" s="38">
        <v>521966</v>
      </c>
      <c r="F80" s="38">
        <v>749956</v>
      </c>
      <c r="G80" s="38">
        <v>851992</v>
      </c>
      <c r="H80" s="46">
        <f t="shared" si="9"/>
        <v>1.1265217323920742</v>
      </c>
      <c r="I80" s="38">
        <f t="shared" si="10"/>
        <v>0.84762609058827587</v>
      </c>
      <c r="J80" s="39">
        <f t="shared" si="11"/>
        <v>0.88023831209682724</v>
      </c>
    </row>
    <row r="81" spans="1:10" ht="15.75" thickBot="1" x14ac:dyDescent="0.3">
      <c r="A81" s="11">
        <v>50</v>
      </c>
      <c r="B81" s="40">
        <v>2609325</v>
      </c>
      <c r="C81" s="40">
        <v>467306</v>
      </c>
      <c r="D81" s="40">
        <v>2111781</v>
      </c>
      <c r="E81" s="40">
        <v>515080</v>
      </c>
      <c r="F81" s="40">
        <v>3348552</v>
      </c>
      <c r="G81" s="40">
        <v>771105</v>
      </c>
      <c r="H81" s="47">
        <f t="shared" si="9"/>
        <v>5.5837609617680917</v>
      </c>
      <c r="I81" s="40">
        <f t="shared" si="10"/>
        <v>4.0999087520385187</v>
      </c>
      <c r="J81" s="41">
        <f t="shared" si="11"/>
        <v>4.3425370085785984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AC0BC-D3AC-41D2-BB59-D04AB8C8A952}">
  <dimension ref="A3:C32"/>
  <sheetViews>
    <sheetView workbookViewId="0">
      <selection activeCell="E34" sqref="E34"/>
    </sheetView>
  </sheetViews>
  <sheetFormatPr defaultRowHeight="15" x14ac:dyDescent="0.25"/>
  <cols>
    <col min="1" max="1" width="16.7109375" customWidth="1"/>
    <col min="2" max="2" width="14.5703125" customWidth="1"/>
    <col min="3" max="3" width="15" bestFit="1" customWidth="1"/>
  </cols>
  <sheetData>
    <row r="3" spans="1:3" ht="15.75" thickBot="1" x14ac:dyDescent="0.3">
      <c r="A3" s="1" t="s">
        <v>92</v>
      </c>
    </row>
    <row r="4" spans="1:3" ht="15.75" thickBot="1" x14ac:dyDescent="0.3">
      <c r="A4" s="32" t="s">
        <v>91</v>
      </c>
      <c r="B4" s="32" t="s">
        <v>3</v>
      </c>
      <c r="C4" s="32" t="s">
        <v>1</v>
      </c>
    </row>
    <row r="5" spans="1:3" x14ac:dyDescent="0.25">
      <c r="A5" s="3">
        <v>0.05</v>
      </c>
      <c r="B5" s="6">
        <v>4965</v>
      </c>
      <c r="C5" s="15">
        <v>3886</v>
      </c>
    </row>
    <row r="6" spans="1:3" x14ac:dyDescent="0.25">
      <c r="A6" s="7">
        <v>0.1</v>
      </c>
      <c r="B6" s="6">
        <v>6814</v>
      </c>
      <c r="C6" s="15">
        <v>5272</v>
      </c>
    </row>
    <row r="7" spans="1:3" x14ac:dyDescent="0.25">
      <c r="A7" s="7">
        <v>0.5</v>
      </c>
      <c r="B7" s="6">
        <v>20907</v>
      </c>
      <c r="C7" s="15">
        <v>32136</v>
      </c>
    </row>
    <row r="8" spans="1:3" x14ac:dyDescent="0.25">
      <c r="A8" s="7">
        <v>1</v>
      </c>
      <c r="B8" s="6">
        <v>91084</v>
      </c>
      <c r="C8" s="15">
        <v>69586</v>
      </c>
    </row>
    <row r="9" spans="1:3" x14ac:dyDescent="0.25">
      <c r="A9" s="7">
        <v>5</v>
      </c>
      <c r="B9" s="6">
        <v>262787</v>
      </c>
      <c r="C9" s="15">
        <v>333794</v>
      </c>
    </row>
    <row r="10" spans="1:3" x14ac:dyDescent="0.25">
      <c r="A10" s="7">
        <v>10</v>
      </c>
      <c r="B10" s="49" t="s">
        <v>93</v>
      </c>
      <c r="C10" s="15">
        <v>643820</v>
      </c>
    </row>
    <row r="11" spans="1:3" ht="15.75" thickBot="1" x14ac:dyDescent="0.3">
      <c r="A11" s="11">
        <v>50</v>
      </c>
      <c r="B11" s="10">
        <v>2835858</v>
      </c>
      <c r="C11" s="33">
        <v>2988898</v>
      </c>
    </row>
    <row r="12" spans="1:3" x14ac:dyDescent="0.25">
      <c r="B12" t="s">
        <v>94</v>
      </c>
    </row>
    <row r="14" spans="1:3" ht="15.75" thickBot="1" x14ac:dyDescent="0.3">
      <c r="A14" s="1" t="s">
        <v>100</v>
      </c>
    </row>
    <row r="15" spans="1:3" ht="15.75" thickBot="1" x14ac:dyDescent="0.3">
      <c r="A15" s="32" t="s">
        <v>102</v>
      </c>
      <c r="B15" s="32" t="s">
        <v>3</v>
      </c>
      <c r="C15" s="32" t="s">
        <v>1</v>
      </c>
    </row>
    <row r="16" spans="1:3" x14ac:dyDescent="0.25">
      <c r="A16" s="3" t="s">
        <v>95</v>
      </c>
      <c r="B16" s="50">
        <v>6.4916384419983064</v>
      </c>
      <c r="C16" s="51">
        <v>9.2095228575236572</v>
      </c>
    </row>
    <row r="17" spans="1:3" x14ac:dyDescent="0.25">
      <c r="A17" s="7" t="s">
        <v>96</v>
      </c>
      <c r="B17" s="52">
        <v>6.3980172170477001</v>
      </c>
      <c r="C17" s="53">
        <v>10.044742103158736</v>
      </c>
    </row>
    <row r="18" spans="1:3" ht="15.75" thickBot="1" x14ac:dyDescent="0.3">
      <c r="A18" s="11" t="s">
        <v>97</v>
      </c>
      <c r="B18" s="54">
        <v>4.0115932825289304</v>
      </c>
      <c r="C18" s="55">
        <v>11.543835799013728</v>
      </c>
    </row>
    <row r="20" spans="1:3" ht="15.75" thickBot="1" x14ac:dyDescent="0.3">
      <c r="A20" s="1" t="s">
        <v>98</v>
      </c>
    </row>
    <row r="21" spans="1:3" ht="15.75" thickBot="1" x14ac:dyDescent="0.3">
      <c r="A21" s="32" t="s">
        <v>102</v>
      </c>
      <c r="B21" s="32" t="s">
        <v>3</v>
      </c>
      <c r="C21" s="32" t="s">
        <v>1</v>
      </c>
    </row>
    <row r="22" spans="1:3" x14ac:dyDescent="0.25">
      <c r="A22" s="3" t="s">
        <v>95</v>
      </c>
      <c r="B22" s="56">
        <v>0.64916384419983064</v>
      </c>
      <c r="C22" s="57">
        <v>0.92095228575236576</v>
      </c>
    </row>
    <row r="23" spans="1:3" x14ac:dyDescent="0.25">
      <c r="A23" s="7" t="s">
        <v>96</v>
      </c>
      <c r="B23" s="58">
        <v>0.63980172170477001</v>
      </c>
      <c r="C23" s="59">
        <v>1.0044742103158737</v>
      </c>
    </row>
    <row r="24" spans="1:3" ht="15.75" thickBot="1" x14ac:dyDescent="0.3">
      <c r="A24" s="11" t="s">
        <v>97</v>
      </c>
      <c r="B24" s="60">
        <v>0.40115932825289297</v>
      </c>
      <c r="C24" s="61">
        <v>1.1543835799013729</v>
      </c>
    </row>
    <row r="26" spans="1:3" ht="15.75" thickBot="1" x14ac:dyDescent="0.3">
      <c r="A26" s="1" t="s">
        <v>101</v>
      </c>
    </row>
    <row r="27" spans="1:3" ht="15.75" thickBot="1" x14ac:dyDescent="0.3">
      <c r="A27" s="34" t="s">
        <v>3</v>
      </c>
      <c r="B27" s="32" t="s">
        <v>1</v>
      </c>
    </row>
    <row r="28" spans="1:3" ht="15.75" thickBot="1" x14ac:dyDescent="0.3">
      <c r="A28" s="62">
        <f>AVERAGE(B22:B24)</f>
        <v>0.56337496471916448</v>
      </c>
      <c r="B28" s="63">
        <f>AVERAGE(C22:C24)</f>
        <v>1.0266033586565373</v>
      </c>
    </row>
    <row r="30" spans="1:3" ht="15.75" thickBot="1" x14ac:dyDescent="0.3">
      <c r="A30" s="1" t="s">
        <v>99</v>
      </c>
    </row>
    <row r="31" spans="1:3" ht="15.75" thickBot="1" x14ac:dyDescent="0.3">
      <c r="A31" s="34" t="s">
        <v>3</v>
      </c>
      <c r="B31" s="32" t="s">
        <v>1</v>
      </c>
    </row>
    <row r="32" spans="1:3" ht="15.75" thickBot="1" x14ac:dyDescent="0.3">
      <c r="A32" s="64">
        <f>_xlfn.STDEV.S(B22:B24)/SQRT(3)</f>
        <v>8.1152832914243439E-2</v>
      </c>
      <c r="B32" s="65">
        <f>_xlfn.STDEV.S(C22:C24)/SQRT(3)</f>
        <v>6.8288155822056468E-2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4824-7E72-44AC-B1A1-8C78551A2DC1}">
  <dimension ref="A1"/>
  <sheetViews>
    <sheetView tabSelected="1" workbookViewId="0">
      <selection activeCell="H35" sqref="H3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Processed Data</vt:lpstr>
      <vt:lpstr>Raw Data</vt:lpstr>
      <vt:lpstr>Recovery Data</vt:lpstr>
      <vt:lpstr>Calibration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Long</dc:creator>
  <cp:lastModifiedBy>Benjamin Long</cp:lastModifiedBy>
  <dcterms:created xsi:type="dcterms:W3CDTF">2015-06-05T18:17:20Z</dcterms:created>
  <dcterms:modified xsi:type="dcterms:W3CDTF">2022-08-18T01:19:57Z</dcterms:modified>
</cp:coreProperties>
</file>